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2.xml.rels" ContentType="application/vnd.openxmlformats-package.relationships+xml"/>
  <Override PartName="/xl/worksheets/_rels/sheet4.xml.rels" ContentType="application/vnd.openxmlformats-package.relationships+xml"/>
  <Override PartName="/xl/styles.xml" ContentType="application/vnd.openxmlformats-officedocument.spreadsheetml.style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comments2.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comments4.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Pokyny pro vyplnění" sheetId="1" state="visible" r:id="rId2"/>
    <sheet name="Stavba" sheetId="2" state="visible" r:id="rId3"/>
    <sheet name="VzorPolozky" sheetId="3" state="hidden" r:id="rId4"/>
    <sheet name="SO 05 001 Pol" sheetId="4" state="visible" r:id="rId5"/>
  </sheets>
  <externalReferences>
    <externalReference r:id="rId6"/>
  </externalReferences>
  <definedNames>
    <definedName function="false" hidden="false" localSheetId="3" name="_xlnm.Print_Area" vbProcedure="false">'SO 05 001 Pol'!$A$1:$X$106</definedName>
    <definedName function="false" hidden="false" localSheetId="3" name="_xlnm.Print_Titles" vbProcedure="false">'SO 05 001 Pol'!$1:$7</definedName>
    <definedName function="false" hidden="false" localSheetId="1" name="_xlnm.Print_Area" vbProcedure="false">Stavba!$A$1:$J$124</definedName>
    <definedName function="false" hidden="false" name="CenaCelkem" vbProcedure="false">Stavba!$G$29</definedName>
    <definedName function="false" hidden="false" name="CenaCelkemBezDPH" vbProcedure="false">Stavba!$G$28</definedName>
    <definedName function="false" hidden="false" name="cisloobjektu" vbProcedure="false">Stavba!$D$3</definedName>
    <definedName function="false" hidden="false" name="CisloRozpoctu" vbProcedure="false">'[1]Krycí list'!$C$2</definedName>
    <definedName function="false" hidden="false" name="cislostavby" vbProcedure="false">'[1]Krycí list'!$A$7</definedName>
    <definedName function="false" hidden="false" name="CisloStavebnihoRozpoctu" vbProcedure="false">Stavba!$D$4</definedName>
    <definedName function="false" hidden="false" name="dadresa" vbProcedure="false">Stavba!$D$12:$G$12</definedName>
    <definedName function="false" hidden="false" name="dmisto" vbProcedure="false">Stavba!$E$13:$G$13</definedName>
    <definedName function="false" hidden="false" name="DPHSni" vbProcedure="false">Stavba!$G$24</definedName>
    <definedName function="false" hidden="false" name="DPHZakl" vbProcedure="false">Stavba!$G$26</definedName>
    <definedName function="false" hidden="false" name="Mena" vbProcedure="false">Stavba!$J$29</definedName>
    <definedName function="false" hidden="false" name="MistoStavby" vbProcedure="false">Stavba!$D$4</definedName>
    <definedName function="false" hidden="false" name="nazevobjektu" vbProcedure="false">Stavba!$E$3</definedName>
    <definedName function="false" hidden="false" name="NazevRozpoctu" vbProcedure="false">'[1]Krycí list'!$D$2</definedName>
    <definedName function="false" hidden="false" name="nazevstavby" vbProcedure="false">'[1]Krycí list'!$C$7</definedName>
    <definedName function="false" hidden="false" name="NazevStavebnihoRozpoctu" vbProcedure="false">Stavba!$E$4</definedName>
    <definedName function="false" hidden="false" name="oadresa" vbProcedure="false">Stavba!$D$6</definedName>
    <definedName function="false" hidden="false" name="padresa" vbProcedure="false">Stavba!$D$9</definedName>
    <definedName function="false" hidden="false" name="pdic" vbProcedure="false">Stavba!$I$9</definedName>
    <definedName function="false" hidden="false" name="pico" vbProcedure="false">Stavba!$I$8</definedName>
    <definedName function="false" hidden="false" name="pmisto" vbProcedure="false">Stavba!$E$10</definedName>
    <definedName function="false" hidden="false" name="PocetMJ" vbProcedure="false">#REF!</definedName>
    <definedName function="false" hidden="false" name="PoptavkaID" vbProcedure="false">Stavba!$A$1</definedName>
    <definedName function="false" hidden="false" name="pPSC" vbProcedure="false">Stavba!$D$10</definedName>
    <definedName function="false" hidden="false" name="Projektant" vbProcedure="false">Stavba!$D$8</definedName>
    <definedName function="false" hidden="false" name="SazbaDPH1" vbProcedure="false">'[1]Krycí list'!$C$30</definedName>
    <definedName function="false" hidden="false" name="SazbaDPH2" vbProcedure="false">'[1]Krycí list'!$C$32</definedName>
    <definedName function="false" hidden="false" name="SloupecCC" vbProcedure="false">#REF!</definedName>
    <definedName function="false" hidden="false" name="SloupecCisloPol" vbProcedure="false">#REF!</definedName>
    <definedName function="false" hidden="false" name="SloupecJC" vbProcedure="false">#REF!</definedName>
    <definedName function="false" hidden="false" name="SloupecMJ" vbProcedure="false">#REF!</definedName>
    <definedName function="false" hidden="false" name="SloupecMnozstvi" vbProcedure="false">#REF!</definedName>
    <definedName function="false" hidden="false" name="SloupecNazPol" vbProcedure="false">#REF!</definedName>
    <definedName function="false" hidden="false" name="SloupecPC" vbProcedure="false">#REF!</definedName>
    <definedName function="false" hidden="false" name="Vypracoval" vbProcedure="false">Stavba!$D$14</definedName>
    <definedName function="false" hidden="false" name="ZakladDPHSni" vbProcedure="false">Stavba!$G$23</definedName>
    <definedName function="false" hidden="false" name="ZakladDPHZakl" vbProcedure="false">Stavba!$G$25</definedName>
    <definedName function="false" hidden="false" name="ZaObjednatele" vbProcedure="false">Stavba!$G$34</definedName>
    <definedName function="false" hidden="false" name="Zaokrouhleni" vbProcedure="false">Stavba!$G$27</definedName>
    <definedName function="false" hidden="false" name="ZaZhotovitele" vbProcedure="false">Stavba!$D$34</definedName>
    <definedName function="false" hidden="false" name="Zhotovitel" vbProcedure="false">Stavba!$D$11:$G$11</definedName>
    <definedName function="false" hidden="false" localSheetId="1" name="CelkemDPHVypocet" vbProcedure="false">Stavba!$H$42</definedName>
    <definedName function="false" hidden="false" localSheetId="1" name="CenaCelkemUzivDily" vbProcedure="false">Stavba!$I$124</definedName>
    <definedName function="false" hidden="false" localSheetId="1" name="CenaCelkemVypocet" vbProcedure="false">Stavba!$I$42</definedName>
    <definedName function="false" hidden="false" localSheetId="1" name="CisloStavby" vbProcedure="false">Stavba!$D$2</definedName>
    <definedName function="false" hidden="false" localSheetId="1" name="DIČ" vbProcedure="false">Stavba!$I$12</definedName>
    <definedName function="false" hidden="false" localSheetId="1" name="dpsc" vbProcedure="false">Stavba!$D$13</definedName>
    <definedName function="false" hidden="false" localSheetId="1" name="IČO" vbProcedure="false">Stavba!$I$11</definedName>
    <definedName function="false" hidden="false" localSheetId="1" name="NazevStavby" vbProcedure="false">Stavba!$E$2</definedName>
    <definedName function="false" hidden="false" localSheetId="1" name="Objednatel" vbProcedure="false">Stavba!$D$5</definedName>
    <definedName function="false" hidden="false" localSheetId="1" name="Objekt" vbProcedure="false">Stavba!$B$38</definedName>
    <definedName function="false" hidden="false" localSheetId="1" name="odic" vbProcedure="false">Stavba!$I$6</definedName>
    <definedName function="false" hidden="false" localSheetId="1" name="oico" vbProcedure="false">Stavba!$I$5</definedName>
    <definedName function="false" hidden="false" localSheetId="1" name="omisto" vbProcedure="false">Stavba!$E$7</definedName>
    <definedName function="false" hidden="false" localSheetId="1" name="onazev" vbProcedure="false">Stavba!$D$6</definedName>
    <definedName function="false" hidden="false" localSheetId="1" name="opsc" vbProcedure="false">Stavba!$D$7</definedName>
    <definedName function="false" hidden="false" localSheetId="1" name="SazbaDPH1" vbProcedure="false">Stavba!$E$23</definedName>
    <definedName function="false" hidden="false" localSheetId="1" name="SazbaDPH2" vbProcedure="false">Stavba!$E$25</definedName>
    <definedName function="false" hidden="false" localSheetId="1" name="ZakladDPHSniVypocet" vbProcedure="false">Stavba!$F$42</definedName>
    <definedName function="false" hidden="false" localSheetId="1" name="ZakladDPHZaklVypocet" vbProcedure="false">Stavba!$G$42</definedName>
    <definedName function="false" hidden="false" localSheetId="1" name="Z_B7E7C763_C459_487D_8ABA_5CFDDFBD5A84_.wvu.Cols" vbProcedure="false">Stavba!$A:$A</definedName>
    <definedName function="false" hidden="false" localSheetId="1" name="Z_B7E7C763_C459_487D_8ABA_5CFDDFBD5A84_.wvu.PrintArea" vbProcedure="false">Stavba!$B$1:$J$36</definedName>
  </definedName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 </author>
  </authors>
  <commentList>
    <comment ref="D11" authorId="0">
      <text>
        <r>
          <rPr>
            <sz val="9"/>
            <color rgb="FF000000"/>
            <rFont val="Tahoma"/>
            <family val="2"/>
            <charset val="238"/>
          </rPr>
          <t xml:space="preserve">Název</t>
        </r>
      </text>
    </comment>
    <comment ref="D12" authorId="0">
      <text>
        <r>
          <rPr>
            <sz val="9"/>
            <color rgb="FF000000"/>
            <rFont val="Tahoma"/>
            <family val="2"/>
            <charset val="238"/>
          </rPr>
          <t xml:space="preserve">Ulice</t>
        </r>
      </text>
    </comment>
    <comment ref="D13" authorId="0">
      <text>
        <r>
          <rPr>
            <sz val="9"/>
            <color rgb="FF000000"/>
            <rFont val="Tahoma"/>
            <family val="2"/>
            <charset val="238"/>
          </rPr>
          <t xml:space="preserve">PSČ</t>
        </r>
      </text>
    </comment>
    <comment ref="E13" authorId="0">
      <text>
        <r>
          <rPr>
            <sz val="9"/>
            <color rgb="FF000000"/>
            <rFont val="Tahoma"/>
            <family val="2"/>
            <charset val="238"/>
          </rPr>
          <t xml:space="preserve">Místo</t>
        </r>
      </text>
    </comment>
    <comment ref="I11" authorId="0">
      <text>
        <r>
          <rPr>
            <sz val="9"/>
            <color rgb="FF000000"/>
            <rFont val="Tahoma"/>
            <family val="2"/>
            <charset val="238"/>
          </rPr>
          <t xml:space="preserve">IČO</t>
        </r>
      </text>
    </comment>
    <comment ref="I12" authorId="0">
      <text>
        <r>
          <rPr>
            <sz val="9"/>
            <color rgb="FF000000"/>
            <rFont val="Tahoma"/>
            <family val="2"/>
            <charset val="238"/>
          </rPr>
          <t xml:space="preserve">DIČ</t>
        </r>
      </text>
    </comment>
  </commentList>
</comments>
</file>

<file path=xl/comments4.xml><?xml version="1.0" encoding="utf-8"?>
<comments xmlns="http://schemas.openxmlformats.org/spreadsheetml/2006/main" xmlns:xdr="http://schemas.openxmlformats.org/drawingml/2006/spreadsheetDrawing">
  <authors>
    <author> </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sharedStrings.xml><?xml version="1.0" encoding="utf-8"?>
<sst xmlns="http://schemas.openxmlformats.org/spreadsheetml/2006/main" count="431" uniqueCount="221">
  <si>
    <t xml:space="preserve">Pokyny pro vyplnění</t>
  </si>
  <si>
    <t xml:space="preserve">Ve všech listech tohoto souboru můžete měnit pouze buňky s modrým pozadím. Jedná se o tyto údaje : 
- údaje o firmě
- jednotkové ceny položek zadané na maximálně dvě desetinná místa</t>
  </si>
  <si>
    <t xml:space="preserve">#RTSROZP#</t>
  </si>
  <si>
    <t xml:space="preserve">Položkový rozpočet stavby</t>
  </si>
  <si>
    <t xml:space="preserve">Stavba:</t>
  </si>
  <si>
    <t xml:space="preserve">20210206</t>
  </si>
  <si>
    <t xml:space="preserve">Stavební úpravy a vybavení učeben 2.ZŠ</t>
  </si>
  <si>
    <t xml:space="preserve">Objekt:</t>
  </si>
  <si>
    <t xml:space="preserve">SO 05</t>
  </si>
  <si>
    <t xml:space="preserve">ICT - Vybavení informační a komunikační technologie</t>
  </si>
  <si>
    <t xml:space="preserve">Rozpočet:</t>
  </si>
  <si>
    <t xml:space="preserve">001</t>
  </si>
  <si>
    <t xml:space="preserve">Dodávka výpočetní a komunikační </t>
  </si>
  <si>
    <t xml:space="preserve">Objednatel:</t>
  </si>
  <si>
    <t xml:space="preserve">Město Nové Město na Moravě</t>
  </si>
  <si>
    <t xml:space="preserve">IČO:</t>
  </si>
  <si>
    <t xml:space="preserve">00294900</t>
  </si>
  <si>
    <t xml:space="preserve">Vratislavovo náměstí 103</t>
  </si>
  <si>
    <t xml:space="preserve">DIČ:</t>
  </si>
  <si>
    <t xml:space="preserve">CZ00294900</t>
  </si>
  <si>
    <t xml:space="preserve">59231</t>
  </si>
  <si>
    <t xml:space="preserve">Nové Město na Moravě</t>
  </si>
  <si>
    <t xml:space="preserve">Projektant:</t>
  </si>
  <si>
    <t xml:space="preserve">Ing. Martin Šolc</t>
  </si>
  <si>
    <t xml:space="preserve">72311215</t>
  </si>
  <si>
    <t xml:space="preserve">Smrková 1639</t>
  </si>
  <si>
    <t xml:space="preserve">CZ6802081605</t>
  </si>
  <si>
    <t xml:space="preserve">Zhotovitel:</t>
  </si>
  <si>
    <t xml:space="preserve">Vypracoval:</t>
  </si>
  <si>
    <t xml:space="preserve">Rozpis ceny</t>
  </si>
  <si>
    <t xml:space="preserve">Dodávka</t>
  </si>
  <si>
    <t xml:space="preserve">Montáž</t>
  </si>
  <si>
    <t xml:space="preserve">Celkem</t>
  </si>
  <si>
    <t xml:space="preserve">HSV</t>
  </si>
  <si>
    <t xml:space="preserve">PSV</t>
  </si>
  <si>
    <t xml:space="preserve">MON</t>
  </si>
  <si>
    <t xml:space="preserve">Vedlejší náklady</t>
  </si>
  <si>
    <t xml:space="preserve">Ostatní náklady</t>
  </si>
  <si>
    <t xml:space="preserve">Rekapitulace daní</t>
  </si>
  <si>
    <t xml:space="preserve">Základ pro sníženou DPH</t>
  </si>
  <si>
    <t xml:space="preserve">%</t>
  </si>
  <si>
    <t xml:space="preserve">Snížená DPH </t>
  </si>
  <si>
    <t xml:space="preserve">Základ pro základní DPH</t>
  </si>
  <si>
    <t xml:space="preserve">Základní DPH </t>
  </si>
  <si>
    <t xml:space="preserve">Zaokrouhlení</t>
  </si>
  <si>
    <t xml:space="preserve">Cena celkem bez DPH</t>
  </si>
  <si>
    <t xml:space="preserve">Cena celkem s DPH</t>
  </si>
  <si>
    <t xml:space="preserve">CZK</t>
  </si>
  <si>
    <t xml:space="preserve">v</t>
  </si>
  <si>
    <t xml:space="preserve">dne</t>
  </si>
  <si>
    <t xml:space="preserve">Za zhotovitele</t>
  </si>
  <si>
    <t xml:space="preserve">Za objednatele</t>
  </si>
  <si>
    <t xml:space="preserve">Rekapitulace dílčích částí</t>
  </si>
  <si>
    <t xml:space="preserve">#CASTI&gt;&gt;</t>
  </si>
  <si>
    <t xml:space="preserve">Číslo</t>
  </si>
  <si>
    <t xml:space="preserve">Název</t>
  </si>
  <si>
    <t xml:space="preserve">DPH celkem</t>
  </si>
  <si>
    <t xml:space="preserve">Cena celkem</t>
  </si>
  <si>
    <t xml:space="preserve">Stavba</t>
  </si>
  <si>
    <t xml:space="preserve">Celkem za stavbu</t>
  </si>
  <si>
    <t xml:space="preserve">#POPS</t>
  </si>
  <si>
    <t xml:space="preserve">Popis stavby: 20210206 - Stavební úpravy a vybavení učeben 2.ZŠ</t>
  </si>
  <si>
    <t xml:space="preserve">1. PODMÍNKY PRO ZPRACOVÁNÍ NABÍDKOVÉ CENY</t>
  </si>
  <si>
    <t xml:space="preserve">        Preambule</t>
  </si>
  <si>
    <t xml:space="preserve">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</si>
  <si>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 xml:space="preserve">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</si>
  <si>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</si>
  <si>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 xml:space="preserve">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</si>
  <si>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</si>
  <si>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 xml:space="preserve">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</si>
  <si>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</si>
  <si>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</si>
  <si>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</si>
  <si>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</si>
  <si>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</si>
  <si>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 xml:space="preserve">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</si>
  <si>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</si>
  <si>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 xml:space="preserve">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</si>
  <si>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 xml:space="preserve">Individuální položky</t>
  </si>
  <si>
    <t xml:space="preserve">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</si>
  <si>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</si>
  <si>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</si>
  <si>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 xml:space="preserve">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</si>
  <si>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</si>
  <si>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</si>
  <si>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 xml:space="preserve">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</si>
  <si>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</si>
  <si>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 xml:space="preserve">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</si>
  <si>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 xml:space="preserve">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</si>
  <si>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</si>
  <si>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 xml:space="preserve">Pokud soupis položku příplatku za ztížené podmínky obsahuje, je dodavatel povinen ji ocenit bez ohledu na to, že tento příplatek dodavatel standardně neuplatňuje.</t>
  </si>
  <si>
    <t xml:space="preserve">        Vedlejší a ostatní náklady</t>
  </si>
  <si>
    <t xml:space="preserve">Tyto náklady jsou popsány v samostatném soupisu stavebních prací, dodávek a služeb s tím, že dodavatel je povinen v rámci těchto nákladů ocenit všechny definované náklady souhrnně pro celou stavbu.</t>
  </si>
  <si>
    <t xml:space="preserve">2. SPECIFICKÉ PODMÍNKY PRO ZPRACOVÁNÍ NABÍDKOVÉ CENY</t>
  </si>
  <si>
    <t xml:space="preserve">Zde doplní zpracovatel soupisu  případná specifika týkající se konkrétní zakázky.</t>
  </si>
  <si>
    <t xml:space="preserve">3. ELEKTRONICKÁ PODOBA SOUPISU</t>
  </si>
  <si>
    <t xml:space="preserve">        Elektronická podoba soupisu</t>
  </si>
  <si>
    <t xml:space="preserve">V souladu se zákonem jsou předložené soupisy zpracovány i v elektronické podobě.  Elektronickou podobou soupisu stavebních prací, dodávek a služeb je formát MS EXCEL.</t>
  </si>
  <si>
    <t xml:space="preserve">Popis formátu soupisu odpovídá svou strukturou vzorovému soupisu volně dostupnému na internetové adrese:</t>
  </si>
  <si>
    <t xml:space="preserve">www.stavebnionline.cz/soupis</t>
  </si>
  <si>
    <t xml:space="preserve">        Zpracování elektronické podoby soupisu</t>
  </si>
  <si>
    <t xml:space="preserve">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</si>
  <si>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</si>
  <si>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 xml:space="preserve">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</si>
  <si>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</si>
  <si>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 xml:space="preserve">Ostatní podmínky vztahující se ke zpracování nabídkové ceny jsou uvedeny v zadávací dokumentaci.</t>
  </si>
  <si>
    <t xml:space="preserve">Rekapitulace uživatelských dílů</t>
  </si>
  <si>
    <t xml:space="preserve">Učebna informatiky</t>
  </si>
  <si>
    <t xml:space="preserve">002</t>
  </si>
  <si>
    <t xml:space="preserve">Jazyková učebna</t>
  </si>
  <si>
    <t xml:space="preserve">003</t>
  </si>
  <si>
    <t xml:space="preserve">Učebna Fyziky</t>
  </si>
  <si>
    <t xml:space="preserve">Položkový rozpočet </t>
  </si>
  <si>
    <t xml:space="preserve">S:</t>
  </si>
  <si>
    <t xml:space="preserve">O:</t>
  </si>
  <si>
    <t xml:space="preserve">R:</t>
  </si>
  <si>
    <t xml:space="preserve">#TypZaznamu#</t>
  </si>
  <si>
    <t xml:space="preserve">STA</t>
  </si>
  <si>
    <t xml:space="preserve">OBJ</t>
  </si>
  <si>
    <t xml:space="preserve">ROZ</t>
  </si>
  <si>
    <t xml:space="preserve">P.č.</t>
  </si>
  <si>
    <t xml:space="preserve">Číslo položky</t>
  </si>
  <si>
    <t xml:space="preserve">Název položky</t>
  </si>
  <si>
    <t xml:space="preserve">MJ</t>
  </si>
  <si>
    <t xml:space="preserve">Množství</t>
  </si>
  <si>
    <t xml:space="preserve">Cena / MJ</t>
  </si>
  <si>
    <t xml:space="preserve">Dodávka celk.</t>
  </si>
  <si>
    <t xml:space="preserve">Montáž celk.</t>
  </si>
  <si>
    <t xml:space="preserve">DPH</t>
  </si>
  <si>
    <t xml:space="preserve">Cena s DPH</t>
  </si>
  <si>
    <t xml:space="preserve">Hmotnost / MJ</t>
  </si>
  <si>
    <t xml:space="preserve">Hmotnost celk.(t)</t>
  </si>
  <si>
    <t xml:space="preserve">Dem. hmotnost / MJ</t>
  </si>
  <si>
    <t xml:space="preserve">Dem. hmotnost celk.(t)</t>
  </si>
  <si>
    <t xml:space="preserve">Ceník</t>
  </si>
  <si>
    <t xml:space="preserve">Cen. soustava / platnost</t>
  </si>
  <si>
    <t xml:space="preserve">Cenová úroveň</t>
  </si>
  <si>
    <t xml:space="preserve">Nhod / MJ</t>
  </si>
  <si>
    <t xml:space="preserve">Nhod celk.</t>
  </si>
  <si>
    <t xml:space="preserve">Dodavatel</t>
  </si>
  <si>
    <t xml:space="preserve">Typ položky</t>
  </si>
  <si>
    <t xml:space="preserve">Díl:</t>
  </si>
  <si>
    <t xml:space="preserve">DIL</t>
  </si>
  <si>
    <t xml:space="preserve">799 001 001</t>
  </si>
  <si>
    <t xml:space="preserve">Notebook podle popisu a specifikace</t>
  </si>
  <si>
    <t xml:space="preserve">ks    </t>
  </si>
  <si>
    <t xml:space="preserve">Vlastní</t>
  </si>
  <si>
    <t xml:space="preserve">Kalkul</t>
  </si>
  <si>
    <t xml:space="preserve">Specifikace</t>
  </si>
  <si>
    <t xml:space="preserve">POL3_</t>
  </si>
  <si>
    <t xml:space="preserve">Displej 14" / 1920 x 1080 (FullHD) / IPS / Dotykový / min.4jádrový procesor – dle www.cpubenchmark.net min. 10000 bodů / min.8GB RAM / 256 GB (M.2 SSD) / VGA dle www.cpubenchmark.net min. 2800 bodů / Bez mechaniky / Grafické výstupy HDMI / Kombinovaný konektor sluchátek/mikrofonu, USB 3.1, USB 3.1 Type-C / BlueTooth, Wi-FI 802.11ax / Čtečka otisku prstů, Integrovaná čtečka karet, Podsvícená klávesnice, Touchpad, Webkamera / Windows 10 Home </t>
  </si>
  <si>
    <t xml:space="preserve">POP</t>
  </si>
  <si>
    <t xml:space="preserve">799 001 002</t>
  </si>
  <si>
    <t xml:space="preserve">Nabíjecí kufr pro 15-16 notebooků, podle popisu </t>
  </si>
  <si>
    <t xml:space="preserve">Nabíjecí úložiště - mobilní kufr pro bezpečné uložení, hromadné nabíjení a transport min 15-16ks notebooků, uzamykatelný, pojezdová kolečka, teleskopická rukojeť a madly pro snadnou manipulaci, ventilátor řízený termostatem, 2x rozvodný panel s přepěťovou ochranou zásuvek 230V</t>
  </si>
  <si>
    <t xml:space="preserve">799 002 001</t>
  </si>
  <si>
    <t xml:space="preserve">Notebook podle specifikace a popisu kantorský pc</t>
  </si>
  <si>
    <t xml:space="preserve">Displej 15.6" / 1920 x 1080 (FullHD) / IPS / Nedotykový /min. 4jádrový procesor dle www.cpubenchmark.net min.8800bodů / min.8GB RAM / 512 GB (M.2 SSD) / VGA dle www.cpubenchmark.net min. 7500 bodů – min. 4GB paměti / Bez mechaniky / Grafické výstupy HDMI / Kombinovaný konektor sluchátek/mikrofonu, LAN (RJ45), USB 2.0, USB 3.0 / BlueTooth, Wi-FI 802.11ac / Čtečka otisku prstů, Integrovaná čtečka karet, Numerická klávesnice, Podsvícená klávesnice, Touchpad, Webkamera / Windows 10 Home / Černá / Servis 2 roky NB</t>
  </si>
  <si>
    <t xml:space="preserve">799 002 002</t>
  </si>
  <si>
    <t xml:space="preserve">Software Jazyková laboratoř vč. kompletní instalace kantorský pc</t>
  </si>
  <si>
    <t xml:space="preserve">Digitální jazyková laboratoř PD</t>
  </si>
  <si>
    <t xml:space="preserve">splňuje vše, co je dnes požadováno od moderních vyučovacích laboratoří.</t>
  </si>
  <si>
    <t xml:space="preserve">Umožňuje výuku Angličtiny, Němčiny, Francouzštiny a dalších cizích jazyků při využití např.multimediálních výukových programů na DVD.</t>
  </si>
  <si>
    <t xml:space="preserve">Všechny funkce Digitální jazykové laboratoře PD jsou centrálně obsluhovány a ovládány pomocí počítače učitele, který může být současně používán k přehrávání multimediálních výukových programů z DVD počítače, k výuce pomocí programů nainstalovaných na pevném disku počítače nebo programů stažených z internetu.</t>
  </si>
  <si>
    <t xml:space="preserve">799 002 003</t>
  </si>
  <si>
    <t xml:space="preserve">Externí zvuková karta pro NTB kantorský pc</t>
  </si>
  <si>
    <t xml:space="preserve">Externí 7.1 kanálová USB zvuková karta.</t>
  </si>
  <si>
    <t xml:space="preserve">Umožní připojit jak 7.1, 5.1, 4.0, 2.1 nebo 2.0 stereo reproduktory, tak i stereo sluchátka nebo stereo mikrofon.</t>
  </si>
  <si>
    <t xml:space="preserve">Navíc obsahuje jak analogový line-in tak digitální optický i koaxiální vstup pro nahrávání externího signálu např. z hudebních nástrojů nebo DVD přehrávačů. Digitální optický nebo koaxiální výstup pak umožňuje připojení k zesilovači.</t>
  </si>
  <si>
    <t xml:space="preserve">Pomocí propracovaného softwaru lze vyladit nastavení prostorových efektů, ekvalizéru nebo Karaoke funkcí.</t>
  </si>
  <si>
    <t xml:space="preserve">799 002 004</t>
  </si>
  <si>
    <t xml:space="preserve">Interaktivní tabule dle popisu </t>
  </si>
  <si>
    <t xml:space="preserve">Interaktivní tabule  s multidotykem (4 dotyky) a automatickým rozpoznámím funkcí - pero píše, prst ovládá, dlaň maže. Povrch je magnetický a určený pro promítání obrazu = matný, dobře eliminuje odlesky. Popisovače jsou bezdrátové,  bezbateriové a mechanicky odolné. Součástí tabule je aktivní lišta pro dva popisovače. Výběr požadované barvy popisovače se prování stiskem tlačítka příslušné barvy.Tabule s maximálními rozměry 2000 x 1400mm. Aktivní plocha  vyplňuje celou plochu uvnitř rámu a má úhlopříčku 87“. Včetně montáže - instalace, rozvody USB, rozvody 220V (včetně revize). Včetně SW balíčku,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Zadavatel požaduje software SMART Notebook, z důvodu kompatibility se současným softwarem a kompatibilitou všech aplikací se současně používanými.</t>
  </si>
  <si>
    <t xml:space="preserve">799 002 005</t>
  </si>
  <si>
    <t xml:space="preserve">Ultrakrátký datový projektor, technologie 3LCD podle popisu</t>
  </si>
  <si>
    <t xml:space="preserve">3LCD projektor s krátkou vzdáleností projekce obrazu ve špičkové kvalitě pro podnikové a vzdělávací projekce. WXGA rozlišení 1280 x 800, 16:10, jas 3 400 lumenů, vysoký kontrast 16 000:1, 1,07 miliardy barev, úhlopříčka promítání 53“ - 116“, projekční vzdálenost od 0,5 m, životnost až 5000/10 000 hodin (normal/eco režim); konektory: USB 3v1 (obraz/myš/zvuk), 2x VGA, HDMI, LAN, Audio In/Out, 2x Stereo mini-jack, 2x RGB vstup, S-Video, RS-232C, Wi-Fi, reproduktor 16 W.</t>
  </si>
  <si>
    <t xml:space="preserve">Součástí dodávka  - montáž vč. instalace, rozvody HDMI, aktivní ozvučení min 2x20W</t>
  </si>
  <si>
    <t xml:space="preserve">799 002 006</t>
  </si>
  <si>
    <t xml:space="preserve">Aktivní ozvučení 2x20W, ovládání hlasitosti spřažené s vypínačem podle popisu</t>
  </si>
  <si>
    <t xml:space="preserve">Celkový výkon 2 x 20 W RMS</t>
  </si>
  <si>
    <t xml:space="preserve">Reproduktory 1 x cca 7,5 cm a 1 x cca 2,5 cm na kanál</t>
  </si>
  <si>
    <t xml:space="preserve">Frekvenční odezva50 Hz – 20 kHz</t>
  </si>
  <si>
    <t xml:space="preserve">Odstup signálu od šumu ? 90 dB</t>
  </si>
  <si>
    <t xml:space="preserve">Elektrické napájení 100 – 240 V 50/60 Hz (napájecí kabel pro EU / USA / Velkou Británii)</t>
  </si>
  <si>
    <t xml:space="preserve">Spotřeba (v pohotovostním režimu)&lt; 0,5 W</t>
  </si>
  <si>
    <t xml:space="preserve">Zvukové vstupy RCA x 2; 3,5 mm x 1</t>
  </si>
  <si>
    <t xml:space="preserve">Výstup subwooferuRCA x 1</t>
  </si>
  <si>
    <t xml:space="preserve">Obsah balení ActivSoundBar; uživatelská příručka; infračervené dálkové ovládání; vodítko pro vrtání; držák</t>
  </si>
  <si>
    <t xml:space="preserve">k upevnění na tabuli; držák k upevnění na stěnu; montážní sada, min. 1 x 5m signálový kabel RCA –</t>
  </si>
  <si>
    <t xml:space="preserve">3,5 mm; min. 3 x 3m napájecí kabel (EU, USA, Velká Británie)</t>
  </si>
  <si>
    <t xml:space="preserve">* RCA nebo jack vstup, automatický standby režim, montáž na zeď, či na interaktivní tabuli. Včetně montáže - instalace, rozvod audio, rozvody V (včetně revize)</t>
  </si>
  <si>
    <t xml:space="preserve">799 002 007</t>
  </si>
  <si>
    <t xml:space="preserve">Bezdrátová dokumentová kamera s flexibilním ramenem podle popisu</t>
  </si>
  <si>
    <t xml:space="preserve">S možností práce úplně bez kabelů - přesos obrazu přes Wifi, napájení z baterie až 6,5h. Min 12x digitální zoom, LED osvětlení snímaného objektu, ruční a automatické ovládání ostření a jasu.Interní paměť pro min 240 snímků + ukládání snímků a videí na SD kartu a USB paměť. Připojení přes HDMI, USB a Wifi 802.11 b/g/n/ac/a 2,4 i 5 GHz. Jednoduché ovládání vizualizéru prostřednictvím software kompatibilním s interaktivní tabulí.</t>
  </si>
  <si>
    <t xml:space="preserve">Rozlišení 4K / Full HD 1080p 60Hz / HD 720p 60Hz</t>
  </si>
  <si>
    <t xml:space="preserve">Total 23X (max.)</t>
  </si>
  <si>
    <t xml:space="preserve">Frekvence min 60 snímků za sekundu</t>
  </si>
  <si>
    <t xml:space="preserve">Oblast snímání A3 (426 x 313 mm at 330 mm)</t>
  </si>
  <si>
    <t xml:space="preserve">Rotace obrázků 0° / 90° / 180°</t>
  </si>
  <si>
    <t xml:space="preserve">Bez interní a externí paměti</t>
  </si>
  <si>
    <t xml:space="preserve">Vestavěný mikrofon</t>
  </si>
  <si>
    <t xml:space="preserve">Napájení: DC 5V/2A, AC 100-240V</t>
  </si>
  <si>
    <t xml:space="preserve">USB 2.0 Type A (Wi-Fi Dongle) ; USB Type mini-B x1</t>
  </si>
  <si>
    <t xml:space="preserve">799 002 008</t>
  </si>
  <si>
    <t xml:space="preserve">Pylonový pojezd, hliníkové nohy s ukrytými protizávažími, výška nohou 250 cm podle popisu</t>
  </si>
  <si>
    <t xml:space="preserve">Indiv</t>
  </si>
  <si>
    <t xml:space="preserve">Střední díl uzpůsoben pro montáž interaktivní tabule, příprava pro montáž datového projektoru, tabulová křídla, velikost při uzavření cca 100 cm šíře, výška cca 130 cm, keramické provedení nejvyšší kvality, hliníkové rámy, bílá barva na popis fixem. Včetně montáže.</t>
  </si>
  <si>
    <t xml:space="preserve">799 003 001</t>
  </si>
  <si>
    <t xml:space="preserve">799 003 002</t>
  </si>
  <si>
    <t xml:space="preserve">3LCD projektor s krátkou vzdáleností projekce obrazu ve špičkové kvalitě pro podnikové a vzdělávací projekce. WXGA rozlišení 1280 x 800, 16:10, jas 3 400 lumenů, vysoký kontrast 16 000:1, min 1,07 miliardy barev, úhlopříčka promítání 53“ - 116“, projekční vzdálenost od 0,5 m, životnost až 5000/10 000 hodin (normal/eco režim); konektory: USB 3v1 (obraz/myš/zvuk), 2x VGA, HDMI, LAN, Audio In/Out, 2x Stereo mini-jack, 2x RGB vstup, S-Video, RS-232C, Wi-Fi, reproduktor min 16 W.</t>
  </si>
  <si>
    <t xml:space="preserve">799 003 003</t>
  </si>
  <si>
    <t xml:space="preserve">Reproduktory 1 x 7,5 cm a 1 x 2,5 cm na kanál</t>
  </si>
  <si>
    <t xml:space="preserve">k upevnění na tabuli; držák k upevnění na stěnu; montážní sada, min 1 x 5m signálový kabel RCA –</t>
  </si>
  <si>
    <t xml:space="preserve">3,5 mm; min 3 x 3m napájecí kabel (EU, USA, Velká Británie)</t>
  </si>
  <si>
    <t xml:space="preserve">799 003 004</t>
  </si>
  <si>
    <t xml:space="preserve">Frekvence až 60 snímků za sekundu</t>
  </si>
  <si>
    <t xml:space="preserve">799 003 005</t>
  </si>
  <si>
    <t xml:space="preserve">SUM</t>
  </si>
  <si>
    <t xml:space="preserve">Poznámky uchazeče k zadání</t>
  </si>
  <si>
    <t xml:space="preserve">POPUZIV</t>
  </si>
  <si>
    <t xml:space="preserve">END</t>
  </si>
</sst>
</file>

<file path=xl/styles.xml><?xml version="1.0" encoding="utf-8"?>
<styleSheet xmlns="http://schemas.openxmlformats.org/spreadsheetml/2006/main">
  <numFmts count="9">
    <numFmt numFmtId="164" formatCode="General"/>
    <numFmt numFmtId="165" formatCode="@"/>
    <numFmt numFmtId="166" formatCode="[$-405]D/M/YYYY"/>
    <numFmt numFmtId="167" formatCode="#,##0.00"/>
    <numFmt numFmtId="168" formatCode="0"/>
    <numFmt numFmtId="169" formatCode="0.00"/>
    <numFmt numFmtId="170" formatCode="#,##0"/>
    <numFmt numFmtId="171" formatCode="General"/>
    <numFmt numFmtId="172" formatCode="#,##0.00000"/>
  </numFmts>
  <fonts count="27">
    <font>
      <sz val="10"/>
      <name val="Arial CE"/>
      <family val="0"/>
      <charset val="238"/>
    </font>
    <font>
      <sz val="10"/>
      <name val="Arial"/>
      <family val="0"/>
      <charset val="238"/>
    </font>
    <font>
      <sz val="10"/>
      <name val="Arial"/>
      <family val="0"/>
      <charset val="238"/>
    </font>
    <font>
      <sz val="10"/>
      <name val="Arial"/>
      <family val="0"/>
      <charset val="238"/>
    </font>
    <font>
      <sz val="10"/>
      <name val="Arial CE"/>
      <family val="2"/>
      <charset val="238"/>
    </font>
    <font>
      <b val="true"/>
      <sz val="10"/>
      <name val="Arial CE"/>
      <family val="0"/>
      <charset val="238"/>
    </font>
    <font>
      <sz val="9"/>
      <name val="Arial CE"/>
      <family val="2"/>
      <charset val="238"/>
    </font>
    <font>
      <b val="true"/>
      <sz val="14"/>
      <name val="Arial CE"/>
      <family val="2"/>
      <charset val="238"/>
    </font>
    <font>
      <sz val="12"/>
      <name val="Arial CE"/>
      <family val="0"/>
      <charset val="238"/>
    </font>
    <font>
      <b val="true"/>
      <sz val="12"/>
      <name val="Arial CE"/>
      <family val="0"/>
      <charset val="238"/>
    </font>
    <font>
      <sz val="11"/>
      <name val="Arial CE"/>
      <family val="0"/>
      <charset val="238"/>
    </font>
    <font>
      <b val="true"/>
      <sz val="11"/>
      <name val="Arial CE"/>
      <family val="0"/>
      <charset val="238"/>
    </font>
    <font>
      <b val="true"/>
      <sz val="12"/>
      <name val="Arial CE"/>
      <family val="2"/>
      <charset val="238"/>
    </font>
    <font>
      <b val="true"/>
      <sz val="10"/>
      <name val="Arial CE"/>
      <family val="2"/>
      <charset val="238"/>
    </font>
    <font>
      <b val="true"/>
      <sz val="13"/>
      <name val="Arial CE"/>
      <family val="0"/>
      <charset val="238"/>
    </font>
    <font>
      <sz val="9"/>
      <name val="Arial CE"/>
      <family val="0"/>
      <charset val="238"/>
    </font>
    <font>
      <sz val="7"/>
      <name val="Arial CE"/>
      <family val="0"/>
      <charset val="238"/>
    </font>
    <font>
      <sz val="10"/>
      <color rgb="FFFFFFFF"/>
      <name val="Arial CE"/>
      <family val="2"/>
      <charset val="238"/>
    </font>
    <font>
      <b val="true"/>
      <sz val="9"/>
      <name val="Arial CE"/>
      <family val="2"/>
      <charset val="238"/>
    </font>
    <font>
      <sz val="9"/>
      <color rgb="FF000000"/>
      <name val="Tahoma"/>
      <family val="2"/>
      <charset val="238"/>
    </font>
    <font>
      <sz val="10"/>
      <color rgb="FF000000"/>
      <name val="Arial CE"/>
      <family val="2"/>
      <charset val="238"/>
    </font>
    <font>
      <b val="true"/>
      <sz val="8"/>
      <name val="Arial CE"/>
      <family val="2"/>
      <charset val="238"/>
    </font>
    <font>
      <b val="true"/>
      <sz val="8"/>
      <color rgb="FF000000"/>
      <name val="Arial CE"/>
      <family val="2"/>
      <charset val="238"/>
    </font>
    <font>
      <sz val="8"/>
      <name val="Arial CE"/>
      <family val="2"/>
      <charset val="238"/>
    </font>
    <font>
      <sz val="8"/>
      <color rgb="FF000000"/>
      <name val="Arial CE"/>
      <family val="2"/>
      <charset val="238"/>
    </font>
    <font>
      <sz val="8"/>
      <color rgb="FF008000"/>
      <name val="Arial CE"/>
      <family val="2"/>
      <charset val="238"/>
    </font>
    <font>
      <sz val="8"/>
      <color rgb="FFFFFFFF"/>
      <name val="Arial CE"/>
      <family val="2"/>
      <charset val="238"/>
    </font>
  </fonts>
  <fills count="6">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99CCFF"/>
        <bgColor rgb="FFD6E1EE"/>
      </patternFill>
    </fill>
    <fill>
      <patternFill patternType="solid">
        <fgColor rgb="FFDBDBDB"/>
        <bgColor rgb="FFD6E1EE"/>
      </patternFill>
    </fill>
  </fills>
  <borders count="31">
    <border diagonalUp="false" diagonalDown="false">
      <left/>
      <right/>
      <top/>
      <botto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top/>
      <bottom/>
      <diagonal/>
    </border>
    <border diagonalUp="false" diagonalDown="false">
      <left/>
      <right style="medium"/>
      <top style="thin"/>
      <bottom/>
      <diagonal/>
    </border>
    <border diagonalUp="false" diagonalDown="false">
      <left/>
      <right style="medium"/>
      <top/>
      <bottom/>
      <diagonal/>
    </border>
    <border diagonalUp="false" diagonalDown="false">
      <left style="medium"/>
      <right/>
      <top/>
      <bottom style="thin"/>
      <diagonal/>
    </border>
    <border diagonalUp="false" diagonalDown="false">
      <left/>
      <right/>
      <top/>
      <bottom style="thin"/>
      <diagonal/>
    </border>
    <border diagonalUp="false" diagonalDown="false">
      <left/>
      <right style="medium"/>
      <top/>
      <bottom style="thin"/>
      <diagonal/>
    </border>
    <border diagonalUp="false" diagonalDown="false">
      <left/>
      <right/>
      <top style="thin"/>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right/>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right style="medium"/>
      <top style="thin"/>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thin"/>
      <right/>
      <top/>
      <bottom/>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color rgb="FF808080"/>
      </right>
      <top style="thin"/>
      <bottom style="thin"/>
      <diagonal/>
    </border>
    <border diagonalUp="false" diagonalDown="false">
      <left style="thin">
        <color rgb="FF808080"/>
      </left>
      <right style="thin">
        <color rgb="FF808080"/>
      </right>
      <top style="thin"/>
      <bottom style="thin"/>
      <diagonal/>
    </border>
    <border diagonalUp="false" diagonalDown="false">
      <left style="thin">
        <color rgb="FF808080"/>
      </left>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33">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2"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8" fillId="3" borderId="3" xfId="0" applyFont="true" applyBorder="true" applyAlignment="true" applyProtection="false">
      <alignment horizontal="left" vertical="center" textRotation="0" wrapText="false" indent="1" shrinkToFit="false"/>
      <protection locked="true" hidden="false"/>
    </xf>
    <xf numFmtId="164" fontId="0" fillId="3" borderId="0" xfId="0" applyFont="false" applyBorder="false" applyAlignment="true" applyProtection="false">
      <alignment horizontal="general" vertical="bottom" textRotation="0" wrapText="true" indent="0" shrinkToFit="false"/>
      <protection locked="true" hidden="false"/>
    </xf>
    <xf numFmtId="165" fontId="9" fillId="3" borderId="0" xfId="0" applyFont="true" applyBorder="false" applyAlignment="true" applyProtection="false">
      <alignment horizontal="left" vertical="center" textRotation="0" wrapText="true" indent="0" shrinkToFit="false"/>
      <protection locked="true" hidden="false"/>
    </xf>
    <xf numFmtId="165" fontId="9" fillId="3" borderId="4" xfId="0" applyFont="true" applyBorder="tru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left" vertical="bottom" textRotation="0" wrapText="false" indent="0" shrinkToFit="false"/>
      <protection locked="true" hidden="false"/>
    </xf>
    <xf numFmtId="164" fontId="0" fillId="3" borderId="3" xfId="0" applyFont="true" applyBorder="true" applyAlignment="true" applyProtection="false">
      <alignment horizontal="left" vertical="center" textRotation="0" wrapText="false" indent="1" shrinkToFit="false"/>
      <protection locked="true" hidden="false"/>
    </xf>
    <xf numFmtId="165" fontId="5" fillId="3" borderId="0" xfId="0" applyFont="true" applyBorder="false" applyAlignment="true" applyProtection="false">
      <alignment horizontal="left" vertical="center" textRotation="0" wrapText="true" indent="0" shrinkToFit="false"/>
      <protection locked="true" hidden="false"/>
    </xf>
    <xf numFmtId="165" fontId="5" fillId="3" borderId="5" xfId="0" applyFont="true" applyBorder="true" applyAlignment="true" applyProtection="false">
      <alignment horizontal="left" vertical="center" textRotation="0" wrapText="true" indent="0" shrinkToFit="false"/>
      <protection locked="true" hidden="false"/>
    </xf>
    <xf numFmtId="167" fontId="0" fillId="0" borderId="3" xfId="0" applyFont="false" applyBorder="true" applyAlignment="false" applyProtection="false">
      <alignment horizontal="general" vertical="bottom" textRotation="0" wrapText="false" indent="0" shrinkToFit="false"/>
      <protection locked="true" hidden="false"/>
    </xf>
    <xf numFmtId="164" fontId="0" fillId="3" borderId="6" xfId="0" applyFont="true" applyBorder="true" applyAlignment="true" applyProtection="false">
      <alignment horizontal="left" vertical="center" textRotation="0" wrapText="false" indent="1" shrinkToFit="false"/>
      <protection locked="true" hidden="false"/>
    </xf>
    <xf numFmtId="164" fontId="0" fillId="3" borderId="7" xfId="0" applyFont="false" applyBorder="true" applyAlignment="true" applyProtection="false">
      <alignment horizontal="general" vertical="bottom" textRotation="0" wrapText="true" indent="0" shrinkToFit="false"/>
      <protection locked="true" hidden="false"/>
    </xf>
    <xf numFmtId="165" fontId="5" fillId="3" borderId="7" xfId="0" applyFont="true" applyBorder="true" applyAlignment="true" applyProtection="false">
      <alignment horizontal="left" vertical="center" textRotation="0" wrapText="true" indent="0" shrinkToFit="false"/>
      <protection locked="true" hidden="false"/>
    </xf>
    <xf numFmtId="165" fontId="5" fillId="3" borderId="8" xfId="0" applyFont="true" applyBorder="true" applyAlignment="true" applyProtection="false">
      <alignment horizontal="left" vertical="center" textRotation="0" wrapText="true" indent="0" shrinkToFit="false"/>
      <protection locked="true" hidden="false"/>
    </xf>
    <xf numFmtId="164" fontId="0" fillId="0" borderId="3" xfId="0" applyFont="true" applyBorder="true" applyAlignment="true" applyProtection="false">
      <alignment horizontal="left" vertical="center" textRotation="0" wrapText="false" indent="1" shrinkToFit="false"/>
      <protection locked="true" hidden="false"/>
    </xf>
    <xf numFmtId="165" fontId="5" fillId="0" borderId="9"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right" vertical="center" textRotation="0" wrapText="false" indent="0" shrinkToFit="false"/>
      <protection locked="true" hidden="false"/>
    </xf>
    <xf numFmtId="165" fontId="5" fillId="0" borderId="0" xfId="0" applyFont="true" applyBorder="false" applyAlignment="true" applyProtection="false">
      <alignment horizontal="left" vertical="center"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left" vertical="center" textRotation="0" wrapText="false" indent="1"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5" fontId="5" fillId="0" borderId="0" xfId="0" applyFont="true" applyBorder="true" applyAlignment="true" applyProtection="false">
      <alignment horizontal="left" vertical="center" textRotation="0" wrapText="true" indent="0" shrinkToFit="false"/>
      <protection locked="true" hidden="false"/>
    </xf>
    <xf numFmtId="164" fontId="5" fillId="0" borderId="6" xfId="0" applyFont="true" applyBorder="true" applyAlignment="true" applyProtection="false">
      <alignment horizontal="left" vertical="center" textRotation="0" wrapText="false" indent="1" shrinkToFit="false"/>
      <protection locked="true" hidden="false"/>
    </xf>
    <xf numFmtId="164" fontId="5" fillId="0" borderId="7" xfId="0" applyFont="true" applyBorder="true" applyAlignment="true" applyProtection="false">
      <alignment horizontal="right" vertical="center" textRotation="0" wrapText="true" indent="0" shrinkToFit="false"/>
      <protection locked="true" hidden="false"/>
    </xf>
    <xf numFmtId="165" fontId="5" fillId="0" borderId="7" xfId="0" applyFont="true" applyBorder="true" applyAlignment="true" applyProtection="false">
      <alignment horizontal="left" vertical="center" textRotation="0" wrapText="true" indent="0" shrinkToFit="false"/>
      <protection locked="true" hidden="false"/>
    </xf>
    <xf numFmtId="165" fontId="5"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true" applyProtection="false">
      <alignment horizontal="general" vertical="center" textRotation="0" wrapText="false" indent="0" shrinkToFit="false"/>
      <protection locked="true" hidden="false"/>
    </xf>
    <xf numFmtId="164" fontId="5" fillId="0" borderId="7" xfId="0" applyFont="true" applyBorder="true" applyAlignment="true" applyProtection="false">
      <alignment horizontal="general" vertical="center"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left" vertical="center" textRotation="0" wrapText="true" indent="0" shrinkToFit="false"/>
      <protection locked="true" hidden="false"/>
    </xf>
    <xf numFmtId="164" fontId="0" fillId="0" borderId="6" xfId="0" applyFont="false" applyBorder="true" applyAlignment="true" applyProtection="false">
      <alignment horizontal="left" vertical="bottom" textRotation="0" wrapText="false" indent="1" shrinkToFit="false"/>
      <protection locked="true" hidden="false"/>
    </xf>
    <xf numFmtId="165" fontId="0"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right" vertical="bottom" textRotation="0" wrapText="false" indent="0" shrinkToFit="false"/>
      <protection locked="true" hidden="false"/>
    </xf>
    <xf numFmtId="164" fontId="5" fillId="4" borderId="9" xfId="0" applyFont="true" applyBorder="true" applyAlignment="true" applyProtection="true">
      <alignment horizontal="left" vertical="center" textRotation="0" wrapText="false" indent="0" shrinkToFit="false"/>
      <protection locked="false" hidden="false"/>
    </xf>
    <xf numFmtId="164" fontId="5" fillId="4" borderId="0" xfId="0" applyFont="true" applyBorder="false" applyAlignment="true" applyProtection="true">
      <alignment horizontal="left" vertical="center" textRotation="0" wrapText="false" indent="0" shrinkToFit="false"/>
      <protection locked="false" hidden="false"/>
    </xf>
    <xf numFmtId="164" fontId="5" fillId="4" borderId="0" xfId="0" applyFont="true" applyBorder="true" applyAlignment="true" applyProtection="true">
      <alignment horizontal="left" vertical="center" textRotation="0" wrapText="false" indent="0" shrinkToFit="false"/>
      <protection locked="false" hidden="false"/>
    </xf>
    <xf numFmtId="164" fontId="5" fillId="4" borderId="7" xfId="0" applyFont="true" applyBorder="true" applyAlignment="true" applyProtection="true">
      <alignment horizontal="left" vertical="center" textRotation="0" wrapText="true" indent="0" shrinkToFit="false"/>
      <protection locked="false" hidden="false"/>
    </xf>
    <xf numFmtId="164" fontId="5" fillId="4" borderId="7" xfId="0" applyFont="true" applyBorder="true" applyAlignment="true" applyProtection="true">
      <alignment horizontal="left" vertical="center" textRotation="0" wrapText="false" indent="0" shrinkToFit="false"/>
      <protection locked="false" hidden="false"/>
    </xf>
    <xf numFmtId="164" fontId="0" fillId="0" borderId="7" xfId="0" applyFont="false" applyBorder="true" applyAlignment="true" applyProtection="false">
      <alignment horizontal="right" vertical="center" textRotation="0" wrapText="false" indent="0" shrinkToFit="false"/>
      <protection locked="true" hidden="false"/>
    </xf>
    <xf numFmtId="164" fontId="0" fillId="0" borderId="10" xfId="0" applyFont="true" applyBorder="true" applyAlignment="true" applyProtection="false">
      <alignment horizontal="left" vertical="top" textRotation="0" wrapText="false" indent="1" shrinkToFit="false"/>
      <protection locked="true" hidden="false"/>
    </xf>
    <xf numFmtId="164" fontId="0" fillId="0" borderId="9" xfId="0" applyFont="false" applyBorder="true" applyAlignment="true" applyProtection="false">
      <alignment horizontal="general" vertical="top" textRotation="0" wrapText="true" indent="0" shrinkToFit="false"/>
      <protection locked="true" hidden="false"/>
    </xf>
    <xf numFmtId="164" fontId="5" fillId="0" borderId="9" xfId="0" applyFont="true" applyBorder="true" applyAlignment="true" applyProtection="false">
      <alignment horizontal="left" vertical="top" textRotation="0" wrapText="true" indent="0" shrinkToFit="false"/>
      <protection locked="true" hidden="false"/>
    </xf>
    <xf numFmtId="164" fontId="5" fillId="0" borderId="9"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true" applyProtection="false">
      <alignment horizontal="general" vertical="center" textRotation="0" wrapText="false" indent="0" shrinkToFit="false"/>
      <protection locked="true" hidden="false"/>
    </xf>
    <xf numFmtId="164" fontId="0" fillId="0" borderId="9" xfId="0" applyFont="false" applyBorder="true" applyAlignment="true" applyProtection="false">
      <alignment horizontal="right" vertical="center"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left" vertical="bottom" textRotation="0" wrapText="true" indent="0" shrinkToFit="false"/>
      <protection locked="true" hidden="false"/>
    </xf>
    <xf numFmtId="164" fontId="0" fillId="0" borderId="7" xfId="0" applyFont="false" applyBorder="true" applyAlignment="true" applyProtection="false">
      <alignment horizontal="general" vertical="bottom" textRotation="0" wrapText="true" indent="0" shrinkToFit="false"/>
      <protection locked="true" hidden="false"/>
    </xf>
    <xf numFmtId="168" fontId="0" fillId="0" borderId="7" xfId="0" applyFont="true" applyBorder="true" applyAlignment="true" applyProtection="false">
      <alignment horizontal="right" vertical="bottom" textRotation="0" wrapText="false" indent="1" shrinkToFit="false"/>
      <protection locked="true" hidden="false"/>
    </xf>
    <xf numFmtId="164" fontId="0" fillId="0" borderId="7" xfId="0" applyFont="true" applyBorder="true" applyAlignment="true" applyProtection="false">
      <alignment horizontal="right" vertical="bottom" textRotation="0" wrapText="false" indent="1" shrinkToFit="false"/>
      <protection locked="true" hidden="false"/>
    </xf>
    <xf numFmtId="164" fontId="0" fillId="0" borderId="8" xfId="0" applyFont="true" applyBorder="true" applyAlignment="true" applyProtection="false">
      <alignment horizontal="right" vertical="bottom" textRotation="0" wrapText="false" indent="1" shrinkToFit="false"/>
      <protection locked="true" hidden="false"/>
    </xf>
    <xf numFmtId="164" fontId="0" fillId="0" borderId="11" xfId="0" applyFont="true" applyBorder="true" applyAlignment="true" applyProtection="false">
      <alignment horizontal="left" vertical="center" textRotation="0" wrapText="false" indent="1" shrinkToFit="false"/>
      <protection locked="true" hidden="false"/>
    </xf>
    <xf numFmtId="164" fontId="0" fillId="0" borderId="12" xfId="0" applyFont="false" applyBorder="true" applyAlignment="true" applyProtection="false">
      <alignment horizontal="left" vertical="center" textRotation="0" wrapText="true" indent="0" shrinkToFit="false"/>
      <protection locked="true" hidden="false"/>
    </xf>
    <xf numFmtId="164" fontId="0" fillId="0" borderId="12" xfId="0" applyFont="false" applyBorder="true" applyAlignment="true" applyProtection="false">
      <alignment horizontal="general" vertical="bottom" textRotation="0" wrapText="true" indent="0" shrinkToFit="false"/>
      <protection locked="true" hidden="false"/>
    </xf>
    <xf numFmtId="167" fontId="10" fillId="0" borderId="13" xfId="0" applyFont="true" applyBorder="true" applyAlignment="true" applyProtection="false">
      <alignment horizontal="right" vertical="center" textRotation="0" wrapText="false" indent="1" shrinkToFit="false"/>
      <protection locked="true" hidden="false"/>
    </xf>
    <xf numFmtId="167" fontId="10" fillId="0" borderId="14" xfId="0" applyFont="true" applyBorder="true" applyAlignment="true" applyProtection="false">
      <alignment horizontal="right" vertical="center" textRotation="0" wrapText="false" indent="1" shrinkToFit="false"/>
      <protection locked="true" hidden="false"/>
    </xf>
    <xf numFmtId="164" fontId="5" fillId="0" borderId="11" xfId="0" applyFont="tru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left" vertical="center" textRotation="0" wrapText="true" indent="0" shrinkToFit="false"/>
      <protection locked="true" hidden="false"/>
    </xf>
    <xf numFmtId="164" fontId="5" fillId="0" borderId="12" xfId="0" applyFont="true" applyBorder="true" applyAlignment="true" applyProtection="false">
      <alignment horizontal="general" vertical="bottom" textRotation="0" wrapText="true" indent="0" shrinkToFit="false"/>
      <protection locked="true" hidden="false"/>
    </xf>
    <xf numFmtId="167" fontId="11" fillId="0" borderId="13" xfId="0" applyFont="true" applyBorder="true" applyAlignment="true" applyProtection="false">
      <alignment horizontal="right" vertical="center" textRotation="0" wrapText="false" indent="1" shrinkToFit="false"/>
      <protection locked="true" hidden="false"/>
    </xf>
    <xf numFmtId="167" fontId="11" fillId="0" borderId="14" xfId="0" applyFont="true" applyBorder="true" applyAlignment="true" applyProtection="false">
      <alignment horizontal="right" vertical="center" textRotation="0" wrapText="false" indent="1" shrinkToFit="false"/>
      <protection locked="true" hidden="false"/>
    </xf>
    <xf numFmtId="164" fontId="0" fillId="0" borderId="11" xfId="0" applyFont="true" applyBorder="true" applyAlignment="true" applyProtection="false">
      <alignment horizontal="left" vertical="bottom" textRotation="0" wrapText="false" indent="1" shrinkToFit="false"/>
      <protection locked="true" hidden="false"/>
    </xf>
    <xf numFmtId="168" fontId="5" fillId="0" borderId="12" xfId="0" applyFont="true" applyBorder="true" applyAlignment="true" applyProtection="false">
      <alignment horizontal="right" vertical="center" textRotation="0" wrapText="true" indent="0" shrinkToFit="false"/>
      <protection locked="true" hidden="false"/>
    </xf>
    <xf numFmtId="164" fontId="0" fillId="0" borderId="12" xfId="0" applyFont="fals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general" vertical="center" textRotation="0" wrapText="false" indent="0" shrinkToFit="false"/>
      <protection locked="true" hidden="false"/>
    </xf>
    <xf numFmtId="165" fontId="0" fillId="0" borderId="15" xfId="0" applyFont="false" applyBorder="true" applyAlignment="true" applyProtection="false">
      <alignment horizontal="left" vertical="center" textRotation="0" wrapText="false" indent="0" shrinkToFit="false"/>
      <protection locked="true" hidden="false"/>
    </xf>
    <xf numFmtId="168" fontId="5" fillId="0" borderId="16" xfId="0" applyFont="true" applyBorder="true" applyAlignment="true" applyProtection="false">
      <alignment horizontal="right" vertical="center" textRotation="0" wrapText="true" indent="0" shrinkToFit="false"/>
      <protection locked="true" hidden="false"/>
    </xf>
    <xf numFmtId="167" fontId="11" fillId="0" borderId="16" xfId="0" applyFont="true" applyBorder="true" applyAlignment="true" applyProtection="false">
      <alignment horizontal="general" vertical="center" textRotation="0" wrapText="false" indent="0" shrinkToFit="false"/>
      <protection locked="true" hidden="false"/>
    </xf>
    <xf numFmtId="167" fontId="11" fillId="0" borderId="16" xfId="0" applyFont="true" applyBorder="true" applyAlignment="true" applyProtection="false">
      <alignment horizontal="right" vertical="center" textRotation="0" wrapText="false" indent="0" shrinkToFit="false"/>
      <protection locked="true" hidden="false"/>
    </xf>
    <xf numFmtId="164" fontId="0" fillId="0" borderId="6" xfId="0" applyFont="true" applyBorder="true" applyAlignment="true" applyProtection="false">
      <alignment horizontal="left" vertical="center" textRotation="0" wrapText="false" indent="1" shrinkToFit="false"/>
      <protection locked="true" hidden="false"/>
    </xf>
    <xf numFmtId="164" fontId="0" fillId="0" borderId="7" xfId="0" applyFont="false" applyBorder="true" applyAlignment="true" applyProtection="false">
      <alignment horizontal="left" vertical="center" textRotation="0" wrapText="true" indent="0" shrinkToFit="false"/>
      <protection locked="true" hidden="false"/>
    </xf>
    <xf numFmtId="168" fontId="5" fillId="0" borderId="17" xfId="0" applyFont="true" applyBorder="true" applyAlignment="true" applyProtection="false">
      <alignment horizontal="right" vertical="center" textRotation="0" wrapText="true" indent="0" shrinkToFit="false"/>
      <protection locked="true" hidden="false"/>
    </xf>
    <xf numFmtId="164" fontId="0" fillId="0" borderId="7" xfId="0" applyFont="true" applyBorder="true" applyAlignment="true" applyProtection="false">
      <alignment horizontal="left" vertical="center" textRotation="0" wrapText="false" indent="1" shrinkToFit="false"/>
      <protection locked="true" hidden="false"/>
    </xf>
    <xf numFmtId="167" fontId="11" fillId="0" borderId="17" xfId="0" applyFont="true" applyBorder="true" applyAlignment="true" applyProtection="false">
      <alignment horizontal="right" vertical="center" textRotation="0" wrapText="false" indent="0" shrinkToFit="false"/>
      <protection locked="true" hidden="false"/>
    </xf>
    <xf numFmtId="165" fontId="0" fillId="0" borderId="8" xfId="0" applyFont="false" applyBorder="true" applyAlignment="true" applyProtection="false">
      <alignment horizontal="lef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true" indent="0" shrinkToFit="false"/>
      <protection locked="true" hidden="false"/>
    </xf>
    <xf numFmtId="168" fontId="0" fillId="0" borderId="0" xfId="0" applyFont="false" applyBorder="false" applyAlignment="true" applyProtection="false">
      <alignment horizontal="left" vertical="center" textRotation="0" wrapText="true" indent="0" shrinkToFit="false"/>
      <protection locked="true" hidden="false"/>
    </xf>
    <xf numFmtId="167" fontId="0" fillId="0" borderId="0" xfId="0" applyFont="false" applyBorder="false" applyAlignment="true" applyProtection="false">
      <alignment horizontal="left" vertical="center" textRotation="0" wrapText="false" indent="0" shrinkToFit="false"/>
      <protection locked="true" hidden="false"/>
    </xf>
    <xf numFmtId="167" fontId="11" fillId="0" borderId="9" xfId="0" applyFont="true" applyBorder="true" applyAlignment="true" applyProtection="false">
      <alignment horizontal="right" vertical="center" textRotation="0" wrapText="false" indent="0" shrinkToFit="false"/>
      <protection locked="true" hidden="false"/>
    </xf>
    <xf numFmtId="165" fontId="0" fillId="0" borderId="5" xfId="0" applyFont="false" applyBorder="true" applyAlignment="true" applyProtection="false">
      <alignment horizontal="left" vertical="center" textRotation="0" wrapText="false" indent="0" shrinkToFit="false"/>
      <protection locked="true" hidden="false"/>
    </xf>
    <xf numFmtId="164" fontId="12" fillId="3" borderId="18" xfId="0" applyFont="true" applyBorder="true" applyAlignment="true" applyProtection="false">
      <alignment horizontal="left" vertical="center" textRotation="0" wrapText="false" indent="1" shrinkToFit="false"/>
      <protection locked="true" hidden="false"/>
    </xf>
    <xf numFmtId="164" fontId="13" fillId="3" borderId="19" xfId="0" applyFont="true" applyBorder="true" applyAlignment="true" applyProtection="false">
      <alignment horizontal="left" vertical="center" textRotation="0" wrapText="true" indent="0" shrinkToFit="false"/>
      <protection locked="true" hidden="false"/>
    </xf>
    <xf numFmtId="164" fontId="0" fillId="3" borderId="19" xfId="0" applyFont="false" applyBorder="true" applyAlignment="true" applyProtection="false">
      <alignment horizontal="left" vertical="center" textRotation="0" wrapText="true" indent="0" shrinkToFit="false"/>
      <protection locked="true" hidden="false"/>
    </xf>
    <xf numFmtId="167" fontId="12" fillId="3" borderId="19" xfId="0" applyFont="true" applyBorder="true" applyAlignment="true" applyProtection="false">
      <alignment horizontal="left" vertical="center" textRotation="0" wrapText="false" indent="0" shrinkToFit="false"/>
      <protection locked="true" hidden="false"/>
    </xf>
    <xf numFmtId="169" fontId="14" fillId="3" borderId="19" xfId="0" applyFont="true" applyBorder="true" applyAlignment="true" applyProtection="false">
      <alignment horizontal="right" vertical="center" textRotation="0" wrapText="false" indent="0" shrinkToFit="false"/>
      <protection locked="true" hidden="false"/>
    </xf>
    <xf numFmtId="165" fontId="0" fillId="3" borderId="20" xfId="0" applyFont="false" applyBorder="true" applyAlignment="true" applyProtection="false">
      <alignment horizontal="left" vertical="center" textRotation="0" wrapText="false" indent="0" shrinkToFit="false"/>
      <protection locked="true" hidden="false"/>
    </xf>
    <xf numFmtId="164" fontId="0" fillId="3" borderId="19" xfId="0" applyFont="false" applyBorder="true" applyAlignment="true" applyProtection="false">
      <alignment horizontal="general" vertical="bottom" textRotation="0" wrapText="true" indent="0" shrinkToFit="false"/>
      <protection locked="true" hidden="false"/>
    </xf>
    <xf numFmtId="164" fontId="0" fillId="3" borderId="19" xfId="0" applyFont="false" applyBorder="true" applyAlignment="false" applyProtection="false">
      <alignment horizontal="general" vertical="bottom" textRotation="0" wrapText="false" indent="0" shrinkToFit="false"/>
      <protection locked="true" hidden="false"/>
    </xf>
    <xf numFmtId="167" fontId="14" fillId="3" borderId="19" xfId="0" applyFont="true" applyBorder="true" applyAlignment="true" applyProtection="false">
      <alignment horizontal="right" vertical="center" textRotation="0" wrapText="false" indent="0" shrinkToFit="false"/>
      <protection locked="true" hidden="false"/>
    </xf>
    <xf numFmtId="165" fontId="5" fillId="3" borderId="20" xfId="0" applyFont="true" applyBorder="true" applyAlignment="true" applyProtection="false">
      <alignment horizontal="left" vertical="center" textRotation="0" wrapText="false" indent="0" shrinkToFit="false"/>
      <protection locked="true" hidden="false"/>
    </xf>
    <xf numFmtId="164" fontId="0" fillId="0" borderId="5" xfId="0" applyFont="false" applyBorder="true" applyAlignment="true" applyProtection="false">
      <alignment horizontal="right" vertical="bottom" textRotation="0" wrapText="false" indent="0" shrinkToFit="false"/>
      <protection locked="true" hidden="false"/>
    </xf>
    <xf numFmtId="164" fontId="0" fillId="0" borderId="3" xfId="0" applyFont="false" applyBorder="tru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5" fillId="0" borderId="7" xfId="0" applyFont="true" applyBorder="true" applyAlignment="true" applyProtection="false">
      <alignment horizontal="general" vertical="top" textRotation="0" wrapText="false" indent="0" shrinkToFit="false"/>
      <protection locked="true" hidden="false"/>
    </xf>
    <xf numFmtId="166" fontId="5" fillId="0" borderId="7" xfId="0" applyFont="true" applyBorder="true" applyAlignment="true" applyProtection="false">
      <alignment horizontal="center" vertical="top" textRotation="0" wrapText="false" indent="0" shrinkToFit="false"/>
      <protection locked="true" hidden="false"/>
    </xf>
    <xf numFmtId="164" fontId="5" fillId="0" borderId="3"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7" xfId="0" applyFont="true" applyBorder="tru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0" borderId="5" xfId="0" applyFont="true" applyBorder="true" applyAlignment="true" applyProtection="false">
      <alignment horizontal="right" vertical="bottom" textRotation="0" wrapText="false" indent="0" shrinkToFit="false"/>
      <protection locked="true" hidden="false"/>
    </xf>
    <xf numFmtId="164" fontId="0" fillId="0" borderId="9"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4" fontId="0" fillId="0" borderId="22" xfId="0" applyFont="false" applyBorder="true" applyAlignment="true" applyProtection="false">
      <alignment horizontal="general" vertical="bottom" textRotation="0" wrapText="true" indent="0" shrinkToFit="false"/>
      <protection locked="true" hidden="false"/>
    </xf>
    <xf numFmtId="164" fontId="0" fillId="0" borderId="22" xfId="0" applyFont="false" applyBorder="true" applyAlignment="false" applyProtection="false">
      <alignment horizontal="general" vertical="bottom" textRotation="0" wrapText="false" indent="0" shrinkToFit="false"/>
      <protection locked="true" hidden="false"/>
    </xf>
    <xf numFmtId="164" fontId="0" fillId="0" borderId="23" xfId="0" applyFont="false" applyBorder="true" applyAlignment="true" applyProtection="false">
      <alignment horizontal="right" vertical="bottom" textRotation="0" wrapText="fals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false" indent="0" shrinkToFit="tru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7" fontId="0" fillId="0" borderId="24" xfId="0" applyFont="true" applyBorder="true" applyAlignment="false" applyProtection="false">
      <alignment horizontal="general" vertical="bottom" textRotation="0" wrapText="false" indent="0" shrinkToFit="false"/>
      <protection locked="true" hidden="false"/>
    </xf>
    <xf numFmtId="167" fontId="15" fillId="5" borderId="16" xfId="0" applyFont="true" applyBorder="true" applyAlignment="true" applyProtection="false">
      <alignment horizontal="general" vertical="center" textRotation="0" wrapText="false" indent="0" shrinkToFit="false"/>
      <protection locked="true" hidden="false"/>
    </xf>
    <xf numFmtId="167" fontId="15" fillId="5" borderId="12" xfId="0" applyFont="true" applyBorder="true" applyAlignment="true" applyProtection="false">
      <alignment horizontal="general" vertical="center" textRotation="0" wrapText="true" indent="0" shrinkToFit="false"/>
      <protection locked="true" hidden="false"/>
    </xf>
    <xf numFmtId="167" fontId="16" fillId="5" borderId="13" xfId="0" applyFont="true" applyBorder="true" applyAlignment="true" applyProtection="false">
      <alignment horizontal="center" vertical="center" textRotation="0" wrapText="true" indent="0" shrinkToFit="true"/>
      <protection locked="true" hidden="false"/>
    </xf>
    <xf numFmtId="167" fontId="15" fillId="5" borderId="13" xfId="0" applyFont="true" applyBorder="true" applyAlignment="true" applyProtection="false">
      <alignment horizontal="center" vertical="center" textRotation="0" wrapText="true" indent="0" shrinkToFit="true"/>
      <protection locked="true" hidden="false"/>
    </xf>
    <xf numFmtId="170" fontId="15" fillId="5" borderId="13" xfId="0" applyFont="true" applyBorder="true" applyAlignment="true" applyProtection="false">
      <alignment horizontal="center" vertical="center" textRotation="0" wrapText="true" indent="0" shrinkToFit="false"/>
      <protection locked="true" hidden="false"/>
    </xf>
    <xf numFmtId="167" fontId="0" fillId="0" borderId="16" xfId="0" applyFont="true" applyBorder="true" applyAlignment="true" applyProtection="false">
      <alignment horizontal="general" vertical="center" textRotation="0" wrapText="false" indent="0" shrinkToFit="false"/>
      <protection locked="true" hidden="false"/>
    </xf>
    <xf numFmtId="167" fontId="0" fillId="0" borderId="12" xfId="0" applyFont="false" applyBorder="true" applyAlignment="true" applyProtection="false">
      <alignment horizontal="general" vertical="center" textRotation="0" wrapText="true" indent="0" shrinkToFit="false"/>
      <protection locked="true" hidden="false"/>
    </xf>
    <xf numFmtId="167" fontId="6" fillId="0" borderId="13" xfId="0" applyFont="true" applyBorder="true" applyAlignment="true" applyProtection="false">
      <alignment horizontal="right" vertical="center" textRotation="0" wrapText="true" indent="0" shrinkToFit="true"/>
      <protection locked="true" hidden="false"/>
    </xf>
    <xf numFmtId="167" fontId="6" fillId="0" borderId="13" xfId="0" applyFont="true" applyBorder="true" applyAlignment="true" applyProtection="false">
      <alignment horizontal="right" vertical="center" textRotation="0" wrapText="false" indent="0" shrinkToFit="true"/>
      <protection locked="true" hidden="false"/>
    </xf>
    <xf numFmtId="167" fontId="0" fillId="0" borderId="13" xfId="0" applyFont="false" applyBorder="true" applyAlignment="true" applyProtection="false">
      <alignment horizontal="general" vertical="center" textRotation="0" wrapText="false" indent="0" shrinkToFit="true"/>
      <protection locked="true" hidden="false"/>
    </xf>
    <xf numFmtId="170" fontId="0" fillId="0" borderId="13" xfId="0" applyFont="false" applyBorder="true" applyAlignment="true" applyProtection="false">
      <alignment horizontal="general" vertical="center" textRotation="0" wrapText="false" indent="0" shrinkToFit="false"/>
      <protection locked="true" hidden="false"/>
    </xf>
    <xf numFmtId="167" fontId="13" fillId="0" borderId="16" xfId="0" applyFont="true" applyBorder="true" applyAlignment="true" applyProtection="false">
      <alignment horizontal="general" vertical="center" textRotation="0" wrapText="false" indent="0" shrinkToFit="false"/>
      <protection locked="true" hidden="false"/>
    </xf>
    <xf numFmtId="167" fontId="13" fillId="0" borderId="12" xfId="0" applyFont="true" applyBorder="true" applyAlignment="true" applyProtection="false">
      <alignment horizontal="general" vertical="center" textRotation="0" wrapText="true" indent="0" shrinkToFit="false"/>
      <protection locked="true" hidden="false"/>
    </xf>
    <xf numFmtId="167" fontId="13" fillId="0" borderId="13" xfId="0" applyFont="true" applyBorder="true" applyAlignment="true" applyProtection="false">
      <alignment horizontal="general" vertical="center" textRotation="0" wrapText="true" indent="0" shrinkToFit="true"/>
      <protection locked="true" hidden="false"/>
    </xf>
    <xf numFmtId="167" fontId="13" fillId="0" borderId="13" xfId="0" applyFont="true" applyBorder="true" applyAlignment="true" applyProtection="false">
      <alignment horizontal="general" vertical="center" textRotation="0" wrapText="false" indent="0" shrinkToFit="true"/>
      <protection locked="true" hidden="false"/>
    </xf>
    <xf numFmtId="170" fontId="13" fillId="0" borderId="13" xfId="0" applyFont="true" applyBorder="true" applyAlignment="true" applyProtection="false">
      <alignment horizontal="general" vertical="center" textRotation="0" wrapText="false" indent="0" shrinkToFit="false"/>
      <protection locked="true" hidden="false"/>
    </xf>
    <xf numFmtId="167" fontId="0" fillId="0" borderId="16" xfId="0" applyFont="true" applyBorder="true" applyAlignment="true" applyProtection="false">
      <alignment horizontal="left" vertical="center" textRotation="0" wrapText="false" indent="0" shrinkToFit="false"/>
      <protection locked="true" hidden="false"/>
    </xf>
    <xf numFmtId="167" fontId="0" fillId="0" borderId="13" xfId="0" applyFont="false" applyBorder="true" applyAlignment="true" applyProtection="false">
      <alignment horizontal="general" vertical="center" textRotation="0" wrapText="true" indent="0" shrinkToFit="true"/>
      <protection locked="true" hidden="false"/>
    </xf>
    <xf numFmtId="167" fontId="0" fillId="3" borderId="13" xfId="0" applyFont="true" applyBorder="true" applyAlignment="true" applyProtection="false">
      <alignment horizontal="general" vertical="center" textRotation="0" wrapText="false" indent="0" shrinkToFit="false"/>
      <protection locked="true" hidden="false"/>
    </xf>
    <xf numFmtId="167" fontId="0" fillId="3" borderId="13" xfId="0" applyFont="false" applyBorder="true" applyAlignment="true" applyProtection="false">
      <alignment horizontal="general" vertical="center" textRotation="0" wrapText="true" indent="0" shrinkToFit="true"/>
      <protection locked="true" hidden="false"/>
    </xf>
    <xf numFmtId="167" fontId="0" fillId="3" borderId="13" xfId="0" applyFont="false" applyBorder="true" applyAlignment="true" applyProtection="false">
      <alignment horizontal="general" vertical="center" textRotation="0" wrapText="false" indent="0" shrinkToFit="true"/>
      <protection locked="true" hidden="false"/>
    </xf>
    <xf numFmtId="170" fontId="0" fillId="3" borderId="13" xfId="0" applyFont="fals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71" fontId="17" fillId="0" borderId="0" xfId="0" applyFont="tru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8" fillId="0" borderId="24" xfId="0" applyFont="true" applyBorder="true" applyAlignment="true" applyProtection="false">
      <alignment horizontal="center" vertical="center" textRotation="0" wrapText="true" indent="0" shrinkToFit="false"/>
      <protection locked="true" hidden="false"/>
    </xf>
    <xf numFmtId="164" fontId="18" fillId="5" borderId="16" xfId="0" applyFont="true" applyBorder="true" applyAlignment="true" applyProtection="false">
      <alignment horizontal="center" vertical="center" textRotation="0" wrapText="true" indent="0" shrinkToFit="false"/>
      <protection locked="true" hidden="false"/>
    </xf>
    <xf numFmtId="164" fontId="18" fillId="5" borderId="12" xfId="0" applyFont="true" applyBorder="true" applyAlignment="true" applyProtection="false">
      <alignment horizontal="center" vertical="center" textRotation="0" wrapText="true" indent="0" shrinkToFit="false"/>
      <protection locked="true" hidden="false"/>
    </xf>
    <xf numFmtId="164" fontId="18" fillId="5" borderId="13" xfId="0" applyFont="true" applyBorder="true" applyAlignment="true" applyProtection="false">
      <alignment horizontal="center" vertical="center" textRotation="0" wrapText="true" indent="0" shrinkToFit="true"/>
      <protection locked="true" hidden="false"/>
    </xf>
    <xf numFmtId="164" fontId="18" fillId="5" borderId="13" xfId="0" applyFont="true" applyBorder="true" applyAlignment="true" applyProtection="false">
      <alignment horizontal="center" vertical="center" textRotation="0" wrapText="true" indent="0" shrinkToFit="false"/>
      <protection locked="true" hidden="false"/>
    </xf>
    <xf numFmtId="168" fontId="6" fillId="0" borderId="24" xfId="0" applyFont="true" applyBorder="true" applyAlignment="true" applyProtection="false">
      <alignment horizontal="general" vertical="center" textRotation="0" wrapText="false" indent="0" shrinkToFit="false"/>
      <protection locked="true" hidden="false"/>
    </xf>
    <xf numFmtId="165" fontId="6" fillId="0" borderId="16" xfId="0" applyFont="true" applyBorder="true" applyAlignment="true" applyProtection="false">
      <alignment horizontal="general" vertical="center" textRotation="0" wrapText="false" indent="0" shrinkToFit="false"/>
      <protection locked="true" hidden="false"/>
    </xf>
    <xf numFmtId="164" fontId="6" fillId="0" borderId="12" xfId="0" applyFont="true" applyBorder="true" applyAlignment="true" applyProtection="false">
      <alignment horizontal="general" vertical="center" textRotation="0" wrapText="true" indent="0" shrinkToFit="false"/>
      <protection locked="true" hidden="false"/>
    </xf>
    <xf numFmtId="165" fontId="6" fillId="0" borderId="12" xfId="0" applyFont="true" applyBorder="true" applyAlignment="true" applyProtection="false">
      <alignment horizontal="general" vertical="center" textRotation="0" wrapText="true" indent="0" shrinkToFit="false"/>
      <protection locked="true" hidden="false"/>
    </xf>
    <xf numFmtId="170" fontId="6" fillId="0" borderId="13" xfId="0" applyFont="true" applyBorder="true" applyAlignment="true" applyProtection="false">
      <alignment horizontal="general" vertical="center" textRotation="0" wrapText="false" indent="0" shrinkToFit="true"/>
      <protection locked="true" hidden="false"/>
    </xf>
    <xf numFmtId="170" fontId="6" fillId="0" borderId="13" xfId="0" applyFont="true" applyBorder="true" applyAlignment="true" applyProtection="false">
      <alignment horizontal="general" vertical="center" textRotation="0" wrapText="false" indent="0" shrinkToFit="false"/>
      <protection locked="true" hidden="false"/>
    </xf>
    <xf numFmtId="164" fontId="6" fillId="0" borderId="24" xfId="0" applyFont="true" applyBorder="true" applyAlignment="true" applyProtection="false">
      <alignment horizontal="general" vertical="center" textRotation="0" wrapText="false" indent="0" shrinkToFit="false"/>
      <protection locked="true" hidden="false"/>
    </xf>
    <xf numFmtId="164" fontId="6" fillId="3" borderId="16" xfId="0" applyFont="true" applyBorder="true" applyAlignment="true" applyProtection="false">
      <alignment horizontal="general" vertical="center" textRotation="0" wrapText="false" indent="0" shrinkToFit="false"/>
      <protection locked="true" hidden="false"/>
    </xf>
    <xf numFmtId="164" fontId="6" fillId="3" borderId="12" xfId="0" applyFont="true" applyBorder="true" applyAlignment="true" applyProtection="false">
      <alignment horizontal="general" vertical="center" textRotation="0" wrapText="true" indent="0" shrinkToFit="false"/>
      <protection locked="true" hidden="false"/>
    </xf>
    <xf numFmtId="164" fontId="6" fillId="3" borderId="12" xfId="0" applyFont="true" applyBorder="true" applyAlignment="true" applyProtection="false">
      <alignment horizontal="center" vertical="center" textRotation="0" wrapText="true" indent="0" shrinkToFit="false"/>
      <protection locked="true" hidden="false"/>
    </xf>
    <xf numFmtId="170" fontId="6" fillId="3" borderId="13" xfId="0" applyFont="true" applyBorder="true" applyAlignment="true" applyProtection="false">
      <alignment horizontal="general" vertical="center" textRotation="0" wrapText="false" indent="0" shrinkToFit="true"/>
      <protection locked="true" hidden="false"/>
    </xf>
    <xf numFmtId="170" fontId="6" fillId="3" borderId="13" xfId="0" applyFont="true" applyBorder="true" applyAlignment="true" applyProtection="false">
      <alignment horizontal="general" vertical="center"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center" vertical="top"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5" fontId="0" fillId="0" borderId="12" xfId="0" applyFont="false" applyBorder="true" applyAlignment="true" applyProtection="false">
      <alignment horizontal="general" vertical="center" textRotation="0" wrapText="false" indent="0" shrinkToFit="false"/>
      <protection locked="true" hidden="false"/>
    </xf>
    <xf numFmtId="165" fontId="0" fillId="0" borderId="25" xfId="0" applyFont="false" applyBorder="true" applyAlignment="true" applyProtection="false">
      <alignment horizontal="general" vertical="center" textRotation="0" wrapText="false" indent="0" shrinkToFit="true"/>
      <protection locked="true" hidden="false"/>
    </xf>
    <xf numFmtId="165" fontId="0" fillId="0" borderId="0" xfId="0" applyFont="false" applyBorder="false" applyAlignment="true" applyProtection="false">
      <alignment horizontal="general" vertical="top" textRotation="0" wrapText="false" indent="0" shrinkToFit="false"/>
      <protection locked="true" hidden="false"/>
    </xf>
    <xf numFmtId="165" fontId="0" fillId="0" borderId="0" xfId="0" applyFont="false" applyBorder="false" applyAlignment="true" applyProtection="false">
      <alignment horizontal="general" vertical="top" textRotation="0" wrapText="true" indent="0" shrinkToFit="false"/>
      <protection locked="true" hidden="false"/>
    </xf>
    <xf numFmtId="164" fontId="0" fillId="0" borderId="0" xfId="0" applyFont="false" applyBorder="false" applyAlignment="true" applyProtection="false">
      <alignment horizontal="center" vertical="top"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12" fillId="0" borderId="0" xfId="0" applyFont="true" applyBorder="true" applyAlignment="true" applyProtection="false">
      <alignment horizontal="center" vertical="bottom" textRotation="0" wrapText="fals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4" fillId="0" borderId="13" xfId="0" applyFont="true" applyBorder="true" applyAlignment="true" applyProtection="false">
      <alignment horizontal="general" vertical="center" textRotation="0" wrapText="false" indent="0" shrinkToFit="false"/>
      <protection locked="true" hidden="false"/>
    </xf>
    <xf numFmtId="165" fontId="0" fillId="0" borderId="25" xfId="0" applyFont="true" applyBorder="true" applyAlignment="true" applyProtection="false">
      <alignment horizontal="general" vertical="center" textRotation="0" wrapText="false" indent="0" shrinkToFit="false"/>
      <protection locked="true" hidden="false"/>
    </xf>
    <xf numFmtId="164" fontId="4" fillId="3" borderId="13" xfId="0" applyFont="true" applyBorder="true" applyAlignment="true" applyProtection="false">
      <alignment horizontal="general" vertical="center" textRotation="0" wrapText="false" indent="0" shrinkToFit="false"/>
      <protection locked="true" hidden="false"/>
    </xf>
    <xf numFmtId="165" fontId="0" fillId="3" borderId="12" xfId="0" applyFont="true" applyBorder="true" applyAlignment="true" applyProtection="false">
      <alignment horizontal="general" vertical="center" textRotation="0" wrapText="false" indent="0" shrinkToFit="false"/>
      <protection locked="true" hidden="false"/>
    </xf>
    <xf numFmtId="165" fontId="0" fillId="3" borderId="25" xfId="0" applyFont="true" applyBorder="true" applyAlignment="true" applyProtection="false">
      <alignment horizontal="general" vertical="center" textRotation="0" wrapText="false" indent="0" shrinkToFit="false"/>
      <protection locked="true" hidden="false"/>
    </xf>
    <xf numFmtId="164" fontId="0" fillId="5" borderId="13" xfId="0" applyFont="true" applyBorder="true" applyAlignment="false" applyProtection="false">
      <alignment horizontal="general" vertical="bottom" textRotation="0" wrapText="false" indent="0" shrinkToFit="false"/>
      <protection locked="true" hidden="false"/>
    </xf>
    <xf numFmtId="165" fontId="0" fillId="5" borderId="13" xfId="0" applyFont="true" applyBorder="true" applyAlignment="false" applyProtection="false">
      <alignment horizontal="general" vertical="bottom" textRotation="0" wrapText="false" indent="0" shrinkToFit="false"/>
      <protection locked="true" hidden="false"/>
    </xf>
    <xf numFmtId="164" fontId="0" fillId="5" borderId="13" xfId="0" applyFont="true" applyBorder="true" applyAlignment="true" applyProtection="false">
      <alignment horizontal="center" vertical="bottom" textRotation="0" wrapText="false" indent="0" shrinkToFit="false"/>
      <protection locked="true" hidden="false"/>
    </xf>
    <xf numFmtId="164" fontId="0" fillId="5" borderId="16" xfId="0" applyFont="true" applyBorder="true" applyAlignment="false" applyProtection="false">
      <alignment horizontal="general" vertical="bottom" textRotation="0" wrapText="false" indent="0" shrinkToFit="false"/>
      <protection locked="true" hidden="false"/>
    </xf>
    <xf numFmtId="164" fontId="20" fillId="5" borderId="13" xfId="0" applyFont="true" applyBorder="true" applyAlignment="true" applyProtection="false">
      <alignment horizontal="general" vertical="bottom" textRotation="0" wrapText="true" indent="0" shrinkToFit="false"/>
      <protection locked="true" hidden="false"/>
    </xf>
    <xf numFmtId="164" fontId="0" fillId="5" borderId="13" xfId="0" applyFont="true" applyBorder="true" applyAlignment="true" applyProtection="false">
      <alignment horizontal="general" vertical="bottom" textRotation="0" wrapText="true" indent="0" shrinkToFit="false"/>
      <protection locked="true" hidden="false"/>
    </xf>
    <xf numFmtId="172" fontId="0" fillId="0" borderId="0" xfId="0" applyFont="false" applyBorder="false" applyAlignment="true" applyProtection="false">
      <alignment horizontal="general" vertical="top" textRotation="0" wrapText="false" indent="0" shrinkToFit="false"/>
      <protection locked="true" hidden="false"/>
    </xf>
    <xf numFmtId="167" fontId="0" fillId="0" borderId="0" xfId="0" applyFont="false" applyBorder="false" applyAlignment="true" applyProtection="false">
      <alignment horizontal="general" vertical="top" textRotation="0" wrapText="false" indent="0" shrinkToFit="false"/>
      <protection locked="true" hidden="false"/>
    </xf>
    <xf numFmtId="167" fontId="20" fillId="0" borderId="0" xfId="0" applyFont="true" applyBorder="false" applyAlignment="true" applyProtection="false">
      <alignment horizontal="general" vertical="top" textRotation="0" wrapText="false" indent="0" shrinkToFit="false"/>
      <protection locked="true" hidden="false"/>
    </xf>
    <xf numFmtId="164" fontId="21" fillId="3" borderId="26" xfId="0" applyFont="true" applyBorder="true" applyAlignment="true" applyProtection="false">
      <alignment horizontal="general" vertical="top" textRotation="0" wrapText="false" indent="0" shrinkToFit="false"/>
      <protection locked="true" hidden="false"/>
    </xf>
    <xf numFmtId="165" fontId="21" fillId="3" borderId="9" xfId="0" applyFont="true" applyBorder="true" applyAlignment="true" applyProtection="false">
      <alignment horizontal="general" vertical="top" textRotation="0" wrapText="false" indent="0" shrinkToFit="false"/>
      <protection locked="true" hidden="false"/>
    </xf>
    <xf numFmtId="165" fontId="21" fillId="3" borderId="9" xfId="0" applyFont="true" applyBorder="true" applyAlignment="true" applyProtection="false">
      <alignment horizontal="left" vertical="top" textRotation="0" wrapText="true" indent="0" shrinkToFit="false"/>
      <protection locked="true" hidden="false"/>
    </xf>
    <xf numFmtId="164" fontId="21" fillId="3" borderId="9" xfId="0" applyFont="true" applyBorder="true" applyAlignment="true" applyProtection="false">
      <alignment horizontal="center" vertical="top" textRotation="0" wrapText="false" indent="0" shrinkToFit="true"/>
      <protection locked="true" hidden="false"/>
    </xf>
    <xf numFmtId="172" fontId="21" fillId="3" borderId="9" xfId="0" applyFont="true" applyBorder="true" applyAlignment="true" applyProtection="false">
      <alignment horizontal="general" vertical="top" textRotation="0" wrapText="false" indent="0" shrinkToFit="true"/>
      <protection locked="true" hidden="false"/>
    </xf>
    <xf numFmtId="167" fontId="21" fillId="3" borderId="9" xfId="0" applyFont="true" applyBorder="true" applyAlignment="true" applyProtection="false">
      <alignment horizontal="general" vertical="top" textRotation="0" wrapText="false" indent="0" shrinkToFit="true"/>
      <protection locked="true" hidden="false"/>
    </xf>
    <xf numFmtId="167" fontId="21" fillId="3" borderId="27" xfId="0" applyFont="true" applyBorder="true" applyAlignment="true" applyProtection="false">
      <alignment horizontal="general" vertical="top" textRotation="0" wrapText="false" indent="0" shrinkToFit="true"/>
      <protection locked="true" hidden="false"/>
    </xf>
    <xf numFmtId="165" fontId="22" fillId="3" borderId="0" xfId="0" applyFont="true" applyBorder="true" applyAlignment="true" applyProtection="false">
      <alignment horizontal="general" vertical="top" textRotation="0" wrapText="false" indent="0" shrinkToFit="true"/>
      <protection locked="true" hidden="false"/>
    </xf>
    <xf numFmtId="167" fontId="22" fillId="3" borderId="0" xfId="0" applyFont="true" applyBorder="true" applyAlignment="true" applyProtection="false">
      <alignment horizontal="general" vertical="top" textRotation="0" wrapText="false" indent="0" shrinkToFit="true"/>
      <protection locked="true" hidden="false"/>
    </xf>
    <xf numFmtId="167" fontId="21" fillId="3" borderId="0" xfId="0" applyFont="true" applyBorder="true" applyAlignment="true" applyProtection="false">
      <alignment horizontal="general" vertical="top" textRotation="0" wrapText="false" indent="0" shrinkToFit="true"/>
      <protection locked="true" hidden="false"/>
    </xf>
    <xf numFmtId="164" fontId="23" fillId="0" borderId="28" xfId="0" applyFont="true" applyBorder="true" applyAlignment="true" applyProtection="false">
      <alignment horizontal="general" vertical="top" textRotation="0" wrapText="false" indent="0" shrinkToFit="false"/>
      <protection locked="true" hidden="false"/>
    </xf>
    <xf numFmtId="165" fontId="23" fillId="0" borderId="29" xfId="0" applyFont="true" applyBorder="true" applyAlignment="true" applyProtection="false">
      <alignment horizontal="general" vertical="top" textRotation="0" wrapText="false" indent="0" shrinkToFit="false"/>
      <protection locked="true" hidden="false"/>
    </xf>
    <xf numFmtId="165" fontId="23" fillId="0" borderId="29" xfId="0" applyFont="true" applyBorder="true" applyAlignment="true" applyProtection="false">
      <alignment horizontal="left" vertical="top" textRotation="0" wrapText="true" indent="0" shrinkToFit="false"/>
      <protection locked="true" hidden="false"/>
    </xf>
    <xf numFmtId="164" fontId="23" fillId="0" borderId="29" xfId="0" applyFont="true" applyBorder="true" applyAlignment="true" applyProtection="false">
      <alignment horizontal="center" vertical="top" textRotation="0" wrapText="false" indent="0" shrinkToFit="true"/>
      <protection locked="true" hidden="false"/>
    </xf>
    <xf numFmtId="172" fontId="23" fillId="0" borderId="29" xfId="0" applyFont="true" applyBorder="true" applyAlignment="true" applyProtection="false">
      <alignment horizontal="general" vertical="top" textRotation="0" wrapText="false" indent="0" shrinkToFit="true"/>
      <protection locked="true" hidden="false"/>
    </xf>
    <xf numFmtId="167" fontId="23" fillId="4" borderId="29" xfId="0" applyFont="true" applyBorder="true" applyAlignment="true" applyProtection="true">
      <alignment horizontal="general" vertical="top" textRotation="0" wrapText="false" indent="0" shrinkToFit="true"/>
      <protection locked="false" hidden="false"/>
    </xf>
    <xf numFmtId="167" fontId="23" fillId="0" borderId="30" xfId="0" applyFont="true" applyBorder="true" applyAlignment="true" applyProtection="false">
      <alignment horizontal="general" vertical="top" textRotation="0" wrapText="false" indent="0" shrinkToFit="true"/>
      <protection locked="true" hidden="false"/>
    </xf>
    <xf numFmtId="165" fontId="24" fillId="4" borderId="0" xfId="0" applyFont="true" applyBorder="true" applyAlignment="true" applyProtection="true">
      <alignment horizontal="general" vertical="top" textRotation="0" wrapText="false" indent="0" shrinkToFit="true"/>
      <protection locked="false" hidden="false"/>
    </xf>
    <xf numFmtId="167" fontId="24" fillId="0" borderId="0" xfId="0" applyFont="true" applyBorder="true" applyAlignment="true" applyProtection="false">
      <alignment horizontal="general" vertical="top" textRotation="0" wrapText="false" indent="0" shrinkToFit="true"/>
      <protection locked="true" hidden="false"/>
    </xf>
    <xf numFmtId="167" fontId="23" fillId="4" borderId="0" xfId="0" applyFont="true" applyBorder="true" applyAlignment="true" applyProtection="true">
      <alignment horizontal="general" vertical="top" textRotation="0" wrapText="false" indent="0" shrinkToFit="true"/>
      <protection locked="false" hidden="false"/>
    </xf>
    <xf numFmtId="167" fontId="23" fillId="0" borderId="0" xfId="0" applyFont="true" applyBorder="true" applyAlignment="true" applyProtection="false">
      <alignment horizontal="general" vertical="top" textRotation="0" wrapText="false" indent="0" shrinkToFit="true"/>
      <protection locked="true" hidden="false"/>
    </xf>
    <xf numFmtId="167" fontId="23"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true" applyAlignment="true" applyProtection="false">
      <alignment horizontal="general" vertical="top" textRotation="0" wrapText="false" indent="0" shrinkToFit="false"/>
      <protection locked="true" hidden="false"/>
    </xf>
    <xf numFmtId="165" fontId="23" fillId="0" borderId="0" xfId="0" applyFont="true" applyBorder="true" applyAlignment="true" applyProtection="false">
      <alignment horizontal="general" vertical="top" textRotation="0" wrapText="false" indent="0" shrinkToFit="false"/>
      <protection locked="true" hidden="false"/>
    </xf>
    <xf numFmtId="164" fontId="25" fillId="0" borderId="9" xfId="0" applyFont="true" applyBorder="true" applyAlignment="true" applyProtection="false">
      <alignment horizontal="left" vertical="center" textRotation="0" wrapText="true" indent="0" shrinkToFit="false"/>
      <protection locked="true" hidden="false"/>
    </xf>
    <xf numFmtId="165" fontId="24" fillId="0" borderId="0" xfId="0" applyFont="true" applyBorder="true" applyAlignment="true" applyProtection="false">
      <alignment horizontal="general" vertical="top" textRotation="0" wrapText="false" indent="0" shrinkToFit="true"/>
      <protection locked="true" hidden="false"/>
    </xf>
    <xf numFmtId="171" fontId="26" fillId="0" borderId="0" xfId="0" applyFont="true" applyBorder="false" applyAlignment="true" applyProtection="false">
      <alignment horizontal="general" vertical="bottom" textRotation="0" wrapText="true" indent="0" shrinkToFit="false"/>
      <protection locked="true" hidden="false"/>
    </xf>
    <xf numFmtId="164" fontId="25" fillId="0" borderId="9" xfId="0" applyFont="true" applyBorder="true" applyAlignment="true" applyProtection="false">
      <alignment horizontal="left" vertical="top" textRotation="0" wrapText="true" indent="0" shrinkToFit="false"/>
      <protection locked="true" hidden="false"/>
    </xf>
    <xf numFmtId="164" fontId="25" fillId="0" borderId="0" xfId="0" applyFont="true" applyBorder="true" applyAlignment="true" applyProtection="false">
      <alignment horizontal="left" vertical="top" textRotation="0" wrapText="true" indent="0" shrinkToFit="false"/>
      <protection locked="true" hidden="false"/>
    </xf>
    <xf numFmtId="165" fontId="25" fillId="0" borderId="0" xfId="0" applyFont="true" applyBorder="true" applyAlignment="true" applyProtection="false">
      <alignment horizontal="left" vertical="top" textRotation="0" wrapText="true" indent="0" shrinkToFit="false"/>
      <protection locked="true" hidden="false"/>
    </xf>
    <xf numFmtId="164" fontId="25" fillId="0" borderId="0" xfId="0" applyFont="true" applyBorder="true" applyAlignment="true" applyProtection="false">
      <alignment horizontal="center" vertical="top" textRotation="0" wrapText="false" indent="0" shrinkToFit="true"/>
      <protection locked="true" hidden="false"/>
    </xf>
    <xf numFmtId="172" fontId="25" fillId="0" borderId="0" xfId="0" applyFont="true" applyBorder="true" applyAlignment="true" applyProtection="false">
      <alignment horizontal="general" vertical="top" textRotation="0" wrapText="false" indent="0" shrinkToFit="true"/>
      <protection locked="true" hidden="false"/>
    </xf>
    <xf numFmtId="167" fontId="25" fillId="0" borderId="0" xfId="0" applyFont="true" applyBorder="true" applyAlignment="true" applyProtection="false">
      <alignment horizontal="general" vertical="top" textRotation="0" wrapText="false" indent="0" shrinkToFit="true"/>
      <protection locked="true" hidden="false"/>
    </xf>
    <xf numFmtId="165" fontId="0" fillId="0" borderId="0" xfId="0" applyFont="false" applyBorder="false" applyAlignment="true" applyProtection="false">
      <alignment horizontal="left" vertical="top" textRotation="0" wrapText="true" indent="0" shrinkToFit="false"/>
      <protection locked="true" hidden="false"/>
    </xf>
    <xf numFmtId="164" fontId="13" fillId="3" borderId="16" xfId="0" applyFont="true" applyBorder="true" applyAlignment="true" applyProtection="false">
      <alignment horizontal="general" vertical="top" textRotation="0" wrapText="false" indent="0" shrinkToFit="false"/>
      <protection locked="true" hidden="false"/>
    </xf>
    <xf numFmtId="165" fontId="13" fillId="3" borderId="12" xfId="0" applyFont="true" applyBorder="true" applyAlignment="true" applyProtection="false">
      <alignment horizontal="general" vertical="top" textRotation="0" wrapText="false" indent="0" shrinkToFit="false"/>
      <protection locked="true" hidden="false"/>
    </xf>
    <xf numFmtId="165" fontId="13" fillId="3" borderId="12" xfId="0" applyFont="true" applyBorder="true" applyAlignment="true" applyProtection="false">
      <alignment horizontal="left" vertical="top" textRotation="0" wrapText="true" indent="0" shrinkToFit="false"/>
      <protection locked="true" hidden="false"/>
    </xf>
    <xf numFmtId="164" fontId="13" fillId="3" borderId="12" xfId="0" applyFont="true" applyBorder="true" applyAlignment="true" applyProtection="false">
      <alignment horizontal="center" vertical="top" textRotation="0" wrapText="false" indent="0" shrinkToFit="false"/>
      <protection locked="true" hidden="false"/>
    </xf>
    <xf numFmtId="164" fontId="13" fillId="3" borderId="12" xfId="0" applyFont="true" applyBorder="true" applyAlignment="true" applyProtection="false">
      <alignment horizontal="general" vertical="top" textRotation="0" wrapText="false" indent="0" shrinkToFit="false"/>
      <protection locked="true" hidden="false"/>
    </xf>
    <xf numFmtId="167" fontId="13" fillId="3" borderId="25" xfId="0" applyFont="true" applyBorder="true" applyAlignment="true" applyProtection="false">
      <alignment horizontal="general" vertical="top" textRotation="0" wrapText="false" indent="0" shrinkToFit="false"/>
      <protection locked="true" hidden="false"/>
    </xf>
    <xf numFmtId="164" fontId="0" fillId="0" borderId="0" xfId="0" applyFont="true" applyBorder="true" applyAlignment="true" applyProtection="false">
      <alignment horizontal="general" vertical="top" textRotation="0" wrapText="false" indent="0" shrinkToFit="false"/>
      <protection locked="true" hidden="false"/>
    </xf>
    <xf numFmtId="164" fontId="0" fillId="4" borderId="13" xfId="0" applyFont="false" applyBorder="true" applyAlignment="true" applyProtection="true">
      <alignment horizontal="general" vertical="top" textRotation="0" wrapText="true" indent="0" shrinkToFit="false"/>
      <protection locked="false" hidden="false"/>
    </xf>
    <xf numFmtId="165" fontId="0" fillId="0" borderId="0" xfId="0" applyFont="false" applyBorder="false" applyAlignment="true" applyProtection="false">
      <alignment horizontal="left" vertical="bottom"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ální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9966"/>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6FF66"/>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externalLink" Target="externalLinks/externalLink1.xml"/><Relationship Id="rId7"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AppData/Local/Temp/Temp1_PD%20a%20VV_&#269;&#225;st_3_IT%20technika.zip/BUILDpowerS/Templates/Rozpocty/Sablona.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G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72265625" defaultRowHeight="12.75" zeroHeight="false" outlineLevelRow="0" outlineLevelCol="0"/>
  <sheetData>
    <row r="1" customFormat="false" ht="12.75" hidden="false" customHeight="false" outlineLevel="0" collapsed="false">
      <c r="A1" s="1" t="s">
        <v>0</v>
      </c>
    </row>
    <row r="2" customFormat="false" ht="57.75" hidden="false" customHeight="true" outlineLevel="0" collapsed="false">
      <c r="A2" s="2" t="s">
        <v>1</v>
      </c>
      <c r="B2" s="2"/>
      <c r="C2" s="2"/>
      <c r="D2" s="2"/>
      <c r="E2" s="2"/>
      <c r="F2" s="2"/>
      <c r="G2" s="2"/>
    </row>
  </sheetData>
  <mergeCells count="1">
    <mergeCell ref="A2:G2"/>
  </mergeCell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66FF66"/>
    <pageSetUpPr fitToPage="false"/>
  </sheetPr>
  <dimension ref="A1:AZ127"/>
  <sheetViews>
    <sheetView showFormulas="false" showGridLines="false" showRowColHeaders="true" showZeros="true" rightToLeft="false" tabSelected="false" showOutlineSymbols="true" defaultGridColor="true" view="normal" topLeftCell="B22" colorId="64" zoomScale="100" zoomScaleNormal="100" zoomScalePageLayoutView="100" workbookViewId="0">
      <selection pane="topLeft" activeCell="D14" activeCellId="0" sqref="D14"/>
    </sheetView>
  </sheetViews>
  <sheetFormatPr defaultColWidth="9.0390625" defaultRowHeight="12.75" zeroHeight="false" outlineLevelRow="0" outlineLevelCol="0"/>
  <cols>
    <col collapsed="false" customWidth="true" hidden="true" outlineLevel="0" max="1" min="1" style="0" width="8.4"/>
    <col collapsed="false" customWidth="true" hidden="false" outlineLevel="0" max="2" min="2" style="0" width="13.43"/>
    <col collapsed="false" customWidth="true" hidden="false" outlineLevel="0" max="3" min="3" style="3" width="7.41"/>
    <col collapsed="false" customWidth="true" hidden="false" outlineLevel="0" max="4" min="4" style="3" width="13.02"/>
    <col collapsed="false" customWidth="true" hidden="false" outlineLevel="0" max="5" min="5" style="3" width="9.71"/>
    <col collapsed="false" customWidth="true" hidden="false" outlineLevel="0" max="6" min="6" style="0" width="11.71"/>
    <col collapsed="false" customWidth="true" hidden="false" outlineLevel="0" max="9" min="7" style="0" width="13.02"/>
    <col collapsed="false" customWidth="true" hidden="false" outlineLevel="0" max="10" min="10" style="0" width="5.57"/>
    <col collapsed="false" customWidth="true" hidden="false" outlineLevel="0" max="11" min="11" style="0" width="4.29"/>
    <col collapsed="false" customWidth="true" hidden="false" outlineLevel="0" max="15" min="12" style="0" width="10.71"/>
    <col collapsed="false" customWidth="true" hidden="false" outlineLevel="0" max="52" min="52" style="0" width="94.58"/>
  </cols>
  <sheetData>
    <row r="1" customFormat="false" ht="33.75" hidden="false" customHeight="true" outlineLevel="0" collapsed="false">
      <c r="A1" s="4" t="s">
        <v>2</v>
      </c>
      <c r="B1" s="5" t="s">
        <v>3</v>
      </c>
      <c r="C1" s="5"/>
      <c r="D1" s="5"/>
      <c r="E1" s="5"/>
      <c r="F1" s="5"/>
      <c r="G1" s="5"/>
      <c r="H1" s="5"/>
      <c r="I1" s="5"/>
      <c r="J1" s="5"/>
    </row>
    <row r="2" customFormat="false" ht="36" hidden="false" customHeight="true" outlineLevel="0" collapsed="false">
      <c r="A2" s="6"/>
      <c r="B2" s="7" t="s">
        <v>4</v>
      </c>
      <c r="C2" s="8"/>
      <c r="D2" s="9" t="s">
        <v>5</v>
      </c>
      <c r="E2" s="10" t="s">
        <v>6</v>
      </c>
      <c r="F2" s="10"/>
      <c r="G2" s="10"/>
      <c r="H2" s="10"/>
      <c r="I2" s="10"/>
      <c r="J2" s="10"/>
      <c r="O2" s="11"/>
    </row>
    <row r="3" customFormat="false" ht="27" hidden="false" customHeight="true" outlineLevel="0" collapsed="false">
      <c r="A3" s="6"/>
      <c r="B3" s="12" t="s">
        <v>7</v>
      </c>
      <c r="C3" s="8"/>
      <c r="D3" s="13" t="s">
        <v>8</v>
      </c>
      <c r="E3" s="14" t="s">
        <v>9</v>
      </c>
      <c r="F3" s="14"/>
      <c r="G3" s="14"/>
      <c r="H3" s="14"/>
      <c r="I3" s="14"/>
      <c r="J3" s="14"/>
    </row>
    <row r="4" customFormat="false" ht="23.25" hidden="false" customHeight="true" outlineLevel="0" collapsed="false">
      <c r="A4" s="15" t="n">
        <v>456</v>
      </c>
      <c r="B4" s="16" t="s">
        <v>10</v>
      </c>
      <c r="C4" s="17"/>
      <c r="D4" s="18" t="s">
        <v>11</v>
      </c>
      <c r="E4" s="19" t="s">
        <v>12</v>
      </c>
      <c r="F4" s="19"/>
      <c r="G4" s="19"/>
      <c r="H4" s="19"/>
      <c r="I4" s="19"/>
      <c r="J4" s="19"/>
    </row>
    <row r="5" customFormat="false" ht="24" hidden="false" customHeight="true" outlineLevel="0" collapsed="false">
      <c r="A5" s="6"/>
      <c r="B5" s="20" t="s">
        <v>13</v>
      </c>
      <c r="D5" s="21" t="s">
        <v>14</v>
      </c>
      <c r="E5" s="21"/>
      <c r="F5" s="21"/>
      <c r="G5" s="21"/>
      <c r="H5" s="22" t="s">
        <v>15</v>
      </c>
      <c r="I5" s="23" t="s">
        <v>16</v>
      </c>
      <c r="J5" s="24"/>
    </row>
    <row r="6" customFormat="false" ht="15.75" hidden="false" customHeight="true" outlineLevel="0" collapsed="false">
      <c r="A6" s="6"/>
      <c r="B6" s="25"/>
      <c r="C6" s="26"/>
      <c r="D6" s="27" t="s">
        <v>17</v>
      </c>
      <c r="E6" s="27"/>
      <c r="F6" s="27"/>
      <c r="G6" s="27"/>
      <c r="H6" s="22" t="s">
        <v>18</v>
      </c>
      <c r="I6" s="23" t="s">
        <v>19</v>
      </c>
      <c r="J6" s="24"/>
    </row>
    <row r="7" customFormat="false" ht="15.75" hidden="false" customHeight="true" outlineLevel="0" collapsed="false">
      <c r="A7" s="6"/>
      <c r="B7" s="28"/>
      <c r="C7" s="29"/>
      <c r="D7" s="30" t="s">
        <v>20</v>
      </c>
      <c r="E7" s="31" t="s">
        <v>21</v>
      </c>
      <c r="F7" s="31"/>
      <c r="G7" s="31"/>
      <c r="H7" s="32"/>
      <c r="I7" s="33"/>
      <c r="J7" s="34"/>
    </row>
    <row r="8" customFormat="false" ht="24" hidden="true" customHeight="true" outlineLevel="0" collapsed="false">
      <c r="A8" s="6"/>
      <c r="B8" s="20" t="s">
        <v>22</v>
      </c>
      <c r="D8" s="35" t="s">
        <v>23</v>
      </c>
      <c r="H8" s="22" t="s">
        <v>15</v>
      </c>
      <c r="I8" s="23" t="s">
        <v>24</v>
      </c>
      <c r="J8" s="24"/>
    </row>
    <row r="9" customFormat="false" ht="15.75" hidden="true" customHeight="true" outlineLevel="0" collapsed="false">
      <c r="A9" s="6"/>
      <c r="B9" s="6"/>
      <c r="D9" s="35" t="s">
        <v>25</v>
      </c>
      <c r="H9" s="22" t="s">
        <v>18</v>
      </c>
      <c r="I9" s="23" t="s">
        <v>26</v>
      </c>
      <c r="J9" s="24"/>
    </row>
    <row r="10" customFormat="false" ht="15.75" hidden="true" customHeight="true" outlineLevel="0" collapsed="false">
      <c r="A10" s="6"/>
      <c r="B10" s="36"/>
      <c r="C10" s="29"/>
      <c r="D10" s="30" t="s">
        <v>20</v>
      </c>
      <c r="E10" s="37" t="s">
        <v>21</v>
      </c>
      <c r="F10" s="32"/>
      <c r="G10" s="38"/>
      <c r="H10" s="38"/>
      <c r="I10" s="39"/>
      <c r="J10" s="34"/>
    </row>
    <row r="11" customFormat="false" ht="24" hidden="false" customHeight="true" outlineLevel="0" collapsed="false">
      <c r="A11" s="6"/>
      <c r="B11" s="20" t="s">
        <v>27</v>
      </c>
      <c r="D11" s="40"/>
      <c r="E11" s="40"/>
      <c r="F11" s="40"/>
      <c r="G11" s="40"/>
      <c r="H11" s="22" t="s">
        <v>15</v>
      </c>
      <c r="I11" s="41"/>
      <c r="J11" s="24"/>
    </row>
    <row r="12" customFormat="false" ht="15.75" hidden="false" customHeight="true" outlineLevel="0" collapsed="false">
      <c r="A12" s="6"/>
      <c r="B12" s="25"/>
      <c r="C12" s="26"/>
      <c r="D12" s="42"/>
      <c r="E12" s="42"/>
      <c r="F12" s="42"/>
      <c r="G12" s="42"/>
      <c r="H12" s="22" t="s">
        <v>18</v>
      </c>
      <c r="I12" s="41"/>
      <c r="J12" s="24"/>
    </row>
    <row r="13" customFormat="false" ht="15.75" hidden="false" customHeight="true" outlineLevel="0" collapsed="false">
      <c r="A13" s="6"/>
      <c r="B13" s="28"/>
      <c r="C13" s="29"/>
      <c r="D13" s="43"/>
      <c r="E13" s="44"/>
      <c r="F13" s="44"/>
      <c r="G13" s="44"/>
      <c r="H13" s="45"/>
      <c r="I13" s="33"/>
      <c r="J13" s="34"/>
    </row>
    <row r="14" customFormat="false" ht="24" hidden="false" customHeight="true" outlineLevel="0" collapsed="false">
      <c r="A14" s="6"/>
      <c r="B14" s="46" t="s">
        <v>28</v>
      </c>
      <c r="C14" s="47"/>
      <c r="D14" s="48"/>
      <c r="E14" s="49"/>
      <c r="F14" s="50"/>
      <c r="G14" s="50"/>
      <c r="H14" s="51"/>
      <c r="I14" s="50"/>
      <c r="J14" s="52"/>
    </row>
    <row r="15" customFormat="false" ht="32.25" hidden="true" customHeight="true" outlineLevel="0" collapsed="false">
      <c r="A15" s="6"/>
      <c r="B15" s="36" t="s">
        <v>29</v>
      </c>
      <c r="C15" s="53"/>
      <c r="D15" s="54"/>
      <c r="E15" s="55" t="s">
        <v>30</v>
      </c>
      <c r="F15" s="55"/>
      <c r="G15" s="56" t="s">
        <v>31</v>
      </c>
      <c r="H15" s="56"/>
      <c r="I15" s="57" t="s">
        <v>32</v>
      </c>
      <c r="J15" s="57"/>
    </row>
    <row r="16" customFormat="false" ht="23.25" hidden="true" customHeight="true" outlineLevel="0" collapsed="false">
      <c r="A16" s="6"/>
      <c r="B16" s="58" t="s">
        <v>33</v>
      </c>
      <c r="C16" s="59"/>
      <c r="D16" s="60"/>
      <c r="E16" s="61"/>
      <c r="F16" s="61"/>
      <c r="G16" s="61"/>
      <c r="H16" s="61"/>
      <c r="I16" s="62"/>
      <c r="J16" s="62"/>
    </row>
    <row r="17" customFormat="false" ht="23.25" hidden="true" customHeight="true" outlineLevel="0" collapsed="false">
      <c r="A17" s="6"/>
      <c r="B17" s="58" t="s">
        <v>34</v>
      </c>
      <c r="C17" s="59"/>
      <c r="D17" s="60"/>
      <c r="E17" s="61"/>
      <c r="F17" s="61"/>
      <c r="G17" s="61"/>
      <c r="H17" s="61"/>
      <c r="I17" s="62"/>
      <c r="J17" s="62"/>
    </row>
    <row r="18" customFormat="false" ht="23.25" hidden="true" customHeight="true" outlineLevel="0" collapsed="false">
      <c r="A18" s="6"/>
      <c r="B18" s="58" t="s">
        <v>35</v>
      </c>
      <c r="C18" s="59"/>
      <c r="D18" s="60"/>
      <c r="E18" s="61"/>
      <c r="F18" s="61"/>
      <c r="G18" s="61"/>
      <c r="H18" s="61"/>
      <c r="I18" s="62"/>
      <c r="J18" s="62"/>
    </row>
    <row r="19" customFormat="false" ht="23.25" hidden="true" customHeight="true" outlineLevel="0" collapsed="false">
      <c r="A19" s="6"/>
      <c r="B19" s="58" t="s">
        <v>36</v>
      </c>
      <c r="C19" s="59"/>
      <c r="D19" s="60"/>
      <c r="E19" s="61"/>
      <c r="F19" s="61"/>
      <c r="G19" s="61"/>
      <c r="H19" s="61"/>
      <c r="I19" s="62"/>
      <c r="J19" s="62"/>
    </row>
    <row r="20" customFormat="false" ht="23.25" hidden="true" customHeight="true" outlineLevel="0" collapsed="false">
      <c r="A20" s="6"/>
      <c r="B20" s="58" t="s">
        <v>37</v>
      </c>
      <c r="C20" s="59"/>
      <c r="D20" s="60"/>
      <c r="E20" s="61"/>
      <c r="F20" s="61"/>
      <c r="G20" s="61"/>
      <c r="H20" s="61"/>
      <c r="I20" s="62"/>
      <c r="J20" s="62"/>
    </row>
    <row r="21" customFormat="false" ht="23.25" hidden="true" customHeight="true" outlineLevel="0" collapsed="false">
      <c r="A21" s="6"/>
      <c r="B21" s="63" t="s">
        <v>32</v>
      </c>
      <c r="C21" s="64"/>
      <c r="D21" s="65"/>
      <c r="E21" s="66" t="n">
        <f aca="false">SUM(E16:F20)</f>
        <v>0</v>
      </c>
      <c r="F21" s="66"/>
      <c r="G21" s="66" t="n">
        <f aca="false">SUM(G16:H20)</f>
        <v>0</v>
      </c>
      <c r="H21" s="66"/>
      <c r="I21" s="67" t="n">
        <f aca="false">SUM(I16:J20)</f>
        <v>0</v>
      </c>
      <c r="J21" s="67"/>
    </row>
    <row r="22" customFormat="false" ht="33" hidden="false" customHeight="true" outlineLevel="0" collapsed="false">
      <c r="A22" s="6"/>
      <c r="B22" s="68" t="s">
        <v>38</v>
      </c>
      <c r="C22" s="59"/>
      <c r="D22" s="60"/>
      <c r="E22" s="69"/>
      <c r="F22" s="70"/>
      <c r="G22" s="71"/>
      <c r="H22" s="71"/>
      <c r="I22" s="71"/>
      <c r="J22" s="72"/>
    </row>
    <row r="23" customFormat="false" ht="23.25" hidden="false" customHeight="true" outlineLevel="0" collapsed="false">
      <c r="A23" s="6" t="n">
        <f aca="false">ZakladDPHSni*SazbaDPH1/100</f>
        <v>0</v>
      </c>
      <c r="B23" s="58" t="s">
        <v>39</v>
      </c>
      <c r="C23" s="59"/>
      <c r="D23" s="60"/>
      <c r="E23" s="73" t="n">
        <v>15</v>
      </c>
      <c r="F23" s="70" t="s">
        <v>40</v>
      </c>
      <c r="G23" s="74" t="n">
        <f aca="false">ZakladDPHSniVypocet</f>
        <v>0</v>
      </c>
      <c r="H23" s="74"/>
      <c r="I23" s="74"/>
      <c r="J23" s="72" t="str">
        <f aca="false">Mena</f>
        <v>CZK</v>
      </c>
    </row>
    <row r="24" customFormat="false" ht="23.25" hidden="false" customHeight="true" outlineLevel="0" collapsed="false">
      <c r="A24" s="6" t="n">
        <f aca="false">(A23-INT(A23))*100</f>
        <v>0</v>
      </c>
      <c r="B24" s="58" t="s">
        <v>41</v>
      </c>
      <c r="C24" s="59"/>
      <c r="D24" s="60"/>
      <c r="E24" s="73" t="n">
        <f aca="false">SazbaDPH1</f>
        <v>15</v>
      </c>
      <c r="F24" s="70" t="s">
        <v>40</v>
      </c>
      <c r="G24" s="75" t="n">
        <f aca="false">A23</f>
        <v>0</v>
      </c>
      <c r="H24" s="75"/>
      <c r="I24" s="75"/>
      <c r="J24" s="72" t="str">
        <f aca="false">Mena</f>
        <v>CZK</v>
      </c>
    </row>
    <row r="25" customFormat="false" ht="23.25" hidden="false" customHeight="true" outlineLevel="0" collapsed="false">
      <c r="A25" s="6" t="n">
        <f aca="false">ZakladDPHZakl*SazbaDPH2/100</f>
        <v>0</v>
      </c>
      <c r="B25" s="58" t="s">
        <v>42</v>
      </c>
      <c r="C25" s="59"/>
      <c r="D25" s="60"/>
      <c r="E25" s="73" t="n">
        <v>21</v>
      </c>
      <c r="F25" s="70" t="s">
        <v>40</v>
      </c>
      <c r="G25" s="74" t="n">
        <f aca="false">ZakladDPHZaklVypocet</f>
        <v>0</v>
      </c>
      <c r="H25" s="74"/>
      <c r="I25" s="74"/>
      <c r="J25" s="72" t="str">
        <f aca="false">Mena</f>
        <v>CZK</v>
      </c>
    </row>
    <row r="26" customFormat="false" ht="23.25" hidden="false" customHeight="true" outlineLevel="0" collapsed="false">
      <c r="A26" s="6" t="n">
        <f aca="false">(A25-INT(A25))*100</f>
        <v>0</v>
      </c>
      <c r="B26" s="76" t="s">
        <v>43</v>
      </c>
      <c r="C26" s="77"/>
      <c r="D26" s="54"/>
      <c r="E26" s="78" t="n">
        <f aca="false">SazbaDPH2</f>
        <v>21</v>
      </c>
      <c r="F26" s="79" t="s">
        <v>40</v>
      </c>
      <c r="G26" s="80" t="n">
        <f aca="false">A25</f>
        <v>0</v>
      </c>
      <c r="H26" s="80"/>
      <c r="I26" s="80"/>
      <c r="J26" s="81" t="str">
        <f aca="false">Mena</f>
        <v>CZK</v>
      </c>
    </row>
    <row r="27" customFormat="false" ht="23.25" hidden="false" customHeight="true" outlineLevel="0" collapsed="false">
      <c r="A27" s="6" t="n">
        <f aca="false">ZakladDPHSni+DPHSni+ZakladDPHZakl+DPHZakl</f>
        <v>0</v>
      </c>
      <c r="B27" s="20" t="s">
        <v>44</v>
      </c>
      <c r="C27" s="82"/>
      <c r="D27" s="83"/>
      <c r="E27" s="82"/>
      <c r="F27" s="84"/>
      <c r="G27" s="85" t="n">
        <f aca="false">CenaCelkem-(ZakladDPHSni+DPHSni+ZakladDPHZakl+DPHZakl)</f>
        <v>0</v>
      </c>
      <c r="H27" s="85"/>
      <c r="I27" s="85"/>
      <c r="J27" s="86" t="str">
        <f aca="false">Mena</f>
        <v>CZK</v>
      </c>
    </row>
    <row r="28" customFormat="false" ht="27.75" hidden="true" customHeight="true" outlineLevel="0" collapsed="false">
      <c r="A28" s="6"/>
      <c r="B28" s="87" t="s">
        <v>45</v>
      </c>
      <c r="C28" s="88"/>
      <c r="D28" s="88"/>
      <c r="E28" s="89"/>
      <c r="F28" s="90"/>
      <c r="G28" s="91" t="n">
        <f aca="false">ZakladDPHSniVypocet+ZakladDPHZaklVypocet</f>
        <v>0</v>
      </c>
      <c r="H28" s="91"/>
      <c r="I28" s="91"/>
      <c r="J28" s="92" t="str">
        <f aca="false">Mena</f>
        <v>CZK</v>
      </c>
    </row>
    <row r="29" customFormat="false" ht="27.75" hidden="false" customHeight="true" outlineLevel="0" collapsed="false">
      <c r="A29" s="6" t="n">
        <f aca="false">(A27-INT(A27))*100</f>
        <v>0</v>
      </c>
      <c r="B29" s="87" t="s">
        <v>46</v>
      </c>
      <c r="C29" s="93"/>
      <c r="D29" s="93"/>
      <c r="E29" s="93"/>
      <c r="F29" s="94"/>
      <c r="G29" s="95" t="n">
        <f aca="false">A27</f>
        <v>0</v>
      </c>
      <c r="H29" s="95"/>
      <c r="I29" s="95"/>
      <c r="J29" s="96" t="s">
        <v>47</v>
      </c>
    </row>
    <row r="30" customFormat="false" ht="12.75" hidden="false" customHeight="true" outlineLevel="0" collapsed="false">
      <c r="A30" s="6"/>
      <c r="B30" s="6"/>
      <c r="J30" s="97"/>
    </row>
    <row r="31" customFormat="false" ht="30" hidden="false" customHeight="true" outlineLevel="0" collapsed="false">
      <c r="A31" s="6"/>
      <c r="B31" s="6"/>
      <c r="J31" s="97"/>
    </row>
    <row r="32" customFormat="false" ht="18.75" hidden="false" customHeight="true" outlineLevel="0" collapsed="false">
      <c r="A32" s="6"/>
      <c r="B32" s="98"/>
      <c r="C32" s="99" t="s">
        <v>48</v>
      </c>
      <c r="D32" s="100"/>
      <c r="E32" s="100"/>
      <c r="F32" s="101" t="s">
        <v>49</v>
      </c>
      <c r="G32" s="102"/>
      <c r="H32" s="103"/>
      <c r="I32" s="102"/>
      <c r="J32" s="97"/>
    </row>
    <row r="33" customFormat="false" ht="47.25" hidden="false" customHeight="true" outlineLevel="0" collapsed="false">
      <c r="A33" s="6"/>
      <c r="B33" s="6"/>
      <c r="J33" s="97"/>
    </row>
    <row r="34" s="1" customFormat="true" ht="18.75" hidden="false" customHeight="true" outlineLevel="0" collapsed="false">
      <c r="A34" s="104"/>
      <c r="B34" s="104"/>
      <c r="C34" s="105"/>
      <c r="D34" s="106"/>
      <c r="E34" s="106"/>
      <c r="G34" s="107"/>
      <c r="H34" s="107"/>
      <c r="I34" s="107"/>
      <c r="J34" s="108"/>
    </row>
    <row r="35" customFormat="false" ht="12.75" hidden="false" customHeight="true" outlineLevel="0" collapsed="false">
      <c r="A35" s="6"/>
      <c r="B35" s="6"/>
      <c r="D35" s="109" t="s">
        <v>50</v>
      </c>
      <c r="E35" s="109"/>
      <c r="H35" s="110" t="s">
        <v>51</v>
      </c>
      <c r="J35" s="97"/>
    </row>
    <row r="36" customFormat="false" ht="13.5" hidden="false" customHeight="true" outlineLevel="0" collapsed="false">
      <c r="A36" s="111"/>
      <c r="B36" s="111"/>
      <c r="C36" s="112"/>
      <c r="D36" s="112"/>
      <c r="E36" s="112"/>
      <c r="F36" s="113"/>
      <c r="G36" s="113"/>
      <c r="H36" s="113"/>
      <c r="I36" s="113"/>
      <c r="J36" s="114"/>
    </row>
    <row r="37" customFormat="false" ht="27" hidden="true" customHeight="true" outlineLevel="0" collapsed="false">
      <c r="B37" s="115" t="s">
        <v>52</v>
      </c>
      <c r="C37" s="116"/>
      <c r="D37" s="116"/>
      <c r="E37" s="116"/>
      <c r="F37" s="117"/>
      <c r="G37" s="117"/>
      <c r="H37" s="117"/>
      <c r="I37" s="117"/>
      <c r="J37" s="118"/>
    </row>
    <row r="38" customFormat="false" ht="25.5" hidden="true" customHeight="true" outlineLevel="0" collapsed="false">
      <c r="A38" s="119" t="s">
        <v>53</v>
      </c>
      <c r="B38" s="120" t="s">
        <v>54</v>
      </c>
      <c r="C38" s="121" t="s">
        <v>55</v>
      </c>
      <c r="D38" s="121"/>
      <c r="E38" s="121"/>
      <c r="F38" s="122" t="str">
        <f aca="false">B23</f>
        <v>Základ pro sníženou DPH</v>
      </c>
      <c r="G38" s="122" t="str">
        <f aca="false">B25</f>
        <v>Základ pro základní DPH</v>
      </c>
      <c r="H38" s="123" t="s">
        <v>56</v>
      </c>
      <c r="I38" s="123" t="s">
        <v>57</v>
      </c>
      <c r="J38" s="124" t="s">
        <v>40</v>
      </c>
    </row>
    <row r="39" customFormat="false" ht="25.5" hidden="true" customHeight="true" outlineLevel="0" collapsed="false">
      <c r="A39" s="119" t="n">
        <v>1</v>
      </c>
      <c r="B39" s="125" t="s">
        <v>58</v>
      </c>
      <c r="C39" s="126"/>
      <c r="D39" s="126"/>
      <c r="E39" s="126"/>
      <c r="F39" s="127" t="n">
        <f aca="false">'SO 05 001 Pol'!AE96</f>
        <v>0</v>
      </c>
      <c r="G39" s="128" t="n">
        <f aca="false">'SO 05 001 Pol'!AF96</f>
        <v>0</v>
      </c>
      <c r="H39" s="129" t="n">
        <f aca="false">(F39*SazbaDPH1/100)+(G39*SazbaDPH2/100)</f>
        <v>0</v>
      </c>
      <c r="I39" s="129" t="n">
        <f aca="false">F39+G39+H39</f>
        <v>0</v>
      </c>
      <c r="J39" s="130" t="str">
        <f aca="false">IF(CenaCelkemVypocet=0,"",I39/CenaCelkemVypocet*100)</f>
        <v/>
      </c>
    </row>
    <row r="40" customFormat="false" ht="25.5" hidden="true" customHeight="true" outlineLevel="0" collapsed="false">
      <c r="A40" s="119" t="n">
        <v>2</v>
      </c>
      <c r="B40" s="131" t="s">
        <v>8</v>
      </c>
      <c r="C40" s="132" t="s">
        <v>9</v>
      </c>
      <c r="D40" s="132"/>
      <c r="E40" s="132"/>
      <c r="F40" s="133" t="n">
        <f aca="false">'SO 05 001 Pol'!AE96</f>
        <v>0</v>
      </c>
      <c r="G40" s="134" t="n">
        <f aca="false">'SO 05 001 Pol'!AF96</f>
        <v>0</v>
      </c>
      <c r="H40" s="134" t="n">
        <f aca="false">(F40*SazbaDPH1/100)+(G40*SazbaDPH2/100)</f>
        <v>0</v>
      </c>
      <c r="I40" s="134" t="n">
        <f aca="false">F40+G40+H40</f>
        <v>0</v>
      </c>
      <c r="J40" s="135" t="str">
        <f aca="false">IF(CenaCelkemVypocet=0,"",I40/CenaCelkemVypocet*100)</f>
        <v/>
      </c>
    </row>
    <row r="41" customFormat="false" ht="25.5" hidden="true" customHeight="true" outlineLevel="0" collapsed="false">
      <c r="A41" s="119" t="n">
        <v>3</v>
      </c>
      <c r="B41" s="136" t="s">
        <v>11</v>
      </c>
      <c r="C41" s="126" t="s">
        <v>12</v>
      </c>
      <c r="D41" s="126"/>
      <c r="E41" s="126"/>
      <c r="F41" s="137" t="n">
        <f aca="false">'SO 05 001 Pol'!AE96</f>
        <v>0</v>
      </c>
      <c r="G41" s="129" t="n">
        <f aca="false">'SO 05 001 Pol'!AF96</f>
        <v>0</v>
      </c>
      <c r="H41" s="129" t="n">
        <f aca="false">(F41*SazbaDPH1/100)+(G41*SazbaDPH2/100)</f>
        <v>0</v>
      </c>
      <c r="I41" s="129" t="n">
        <f aca="false">F41+G41+H41</f>
        <v>0</v>
      </c>
      <c r="J41" s="130" t="str">
        <f aca="false">IF(CenaCelkemVypocet=0,"",I41/CenaCelkemVypocet*100)</f>
        <v/>
      </c>
    </row>
    <row r="42" customFormat="false" ht="25.5" hidden="true" customHeight="true" outlineLevel="0" collapsed="false">
      <c r="A42" s="119"/>
      <c r="B42" s="138" t="s">
        <v>59</v>
      </c>
      <c r="C42" s="138"/>
      <c r="D42" s="138"/>
      <c r="E42" s="138"/>
      <c r="F42" s="139" t="n">
        <f aca="false">SUMIF(A39:A41,"=1",F39:F41)</f>
        <v>0</v>
      </c>
      <c r="G42" s="140" t="n">
        <f aca="false">SUMIF(A39:A41,"=1",G39:G41)</f>
        <v>0</v>
      </c>
      <c r="H42" s="140" t="n">
        <f aca="false">SUMIF(A39:A41,"=1",H39:H41)</f>
        <v>0</v>
      </c>
      <c r="I42" s="140" t="n">
        <f aca="false">SUMIF(A39:A41,"=1",I39:I41)</f>
        <v>0</v>
      </c>
      <c r="J42" s="141" t="n">
        <f aca="false">SUMIF(A39:A41,"=1",J39:J41)</f>
        <v>0</v>
      </c>
    </row>
    <row r="44" customFormat="false" ht="12.75" hidden="false" customHeight="false" outlineLevel="0" collapsed="false">
      <c r="A44" s="0" t="s">
        <v>60</v>
      </c>
      <c r="B44" s="0" t="s">
        <v>61</v>
      </c>
    </row>
    <row r="45" customFormat="false" ht="12.75" hidden="false" customHeight="true" outlineLevel="0" collapsed="false">
      <c r="B45" s="142" t="s">
        <v>62</v>
      </c>
      <c r="C45" s="142"/>
      <c r="D45" s="142"/>
      <c r="E45" s="142"/>
      <c r="F45" s="142"/>
      <c r="G45" s="142"/>
      <c r="H45" s="142"/>
      <c r="I45" s="142"/>
      <c r="J45" s="142"/>
      <c r="AZ45" s="143" t="str">
        <f aca="false">B45</f>
        <v>1. PODMÍNKY PRO ZPRACOVÁNÍ NABÍDKOVÉ CENY</v>
      </c>
    </row>
    <row r="47" customFormat="false" ht="12.75" hidden="false" customHeight="true" outlineLevel="0" collapsed="false">
      <c r="B47" s="142" t="s">
        <v>63</v>
      </c>
      <c r="C47" s="142"/>
      <c r="D47" s="142"/>
      <c r="E47" s="142"/>
      <c r="F47" s="142"/>
      <c r="G47" s="142"/>
      <c r="H47" s="142"/>
      <c r="I47" s="142"/>
      <c r="J47" s="142"/>
      <c r="AZ47" s="143" t="str">
        <f aca="false">B47</f>
        <v>Preambule</v>
      </c>
    </row>
    <row r="49" customFormat="false" ht="51" hidden="false" customHeight="true" outlineLevel="0" collapsed="false">
      <c r="B49" s="142" t="s">
        <v>64</v>
      </c>
      <c r="C49" s="142"/>
      <c r="D49" s="142"/>
      <c r="E49" s="142"/>
      <c r="F49" s="142"/>
      <c r="G49" s="142"/>
      <c r="H49" s="142"/>
      <c r="I49" s="142"/>
      <c r="J49" s="142"/>
      <c r="AZ49" s="143" t="str">
        <f aca="false">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customFormat="false" ht="51" hidden="false" customHeight="true" outlineLevel="0" collapsed="false">
      <c r="B50" s="142" t="s">
        <v>65</v>
      </c>
      <c r="C50" s="142"/>
      <c r="D50" s="142"/>
      <c r="E50" s="142"/>
      <c r="F50" s="142"/>
      <c r="G50" s="142"/>
      <c r="H50" s="142"/>
      <c r="I50" s="142"/>
      <c r="J50" s="142"/>
      <c r="AZ50" s="143" t="str">
        <f aca="false">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customFormat="false" ht="12.75" hidden="false" customHeight="true" outlineLevel="0" collapsed="false">
      <c r="B52" s="142" t="s">
        <v>66</v>
      </c>
      <c r="C52" s="142"/>
      <c r="D52" s="142"/>
      <c r="E52" s="142"/>
      <c r="F52" s="142"/>
      <c r="G52" s="142"/>
      <c r="H52" s="142"/>
      <c r="I52" s="142"/>
      <c r="J52" s="142"/>
      <c r="AZ52" s="143" t="str">
        <f aca="false">B52</f>
        <v>Vymezení některých pojmů</v>
      </c>
    </row>
    <row r="55" customFormat="false" ht="12.75" hidden="false" customHeight="true" outlineLevel="0" collapsed="false">
      <c r="B55" s="142" t="s">
        <v>67</v>
      </c>
      <c r="C55" s="142"/>
      <c r="D55" s="142"/>
      <c r="E55" s="142"/>
      <c r="F55" s="142"/>
      <c r="G55" s="142"/>
      <c r="H55" s="142"/>
      <c r="I55" s="142"/>
      <c r="J55" s="142"/>
      <c r="AZ55" s="143" t="str">
        <f aca="false">B55</f>
        <v>Pro účely zpracování nabídkové ceny se jsou použity některé pojmy, pod kterými se rozumí:</v>
      </c>
    </row>
    <row r="56" customFormat="false" ht="38.25" hidden="false" customHeight="true" outlineLevel="0" collapsed="false">
      <c r="B56" s="142" t="s">
        <v>68</v>
      </c>
      <c r="C56" s="142"/>
      <c r="D56" s="142"/>
      <c r="E56" s="142"/>
      <c r="F56" s="142"/>
      <c r="G56" s="142"/>
      <c r="H56" s="142"/>
      <c r="I56" s="142"/>
      <c r="J56" s="142"/>
      <c r="AZ56" s="143" t="str">
        <f aca="false">B56</f>
        <v>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customFormat="false" ht="38.25" hidden="false" customHeight="true" outlineLevel="0" collapsed="false">
      <c r="B57" s="142" t="s">
        <v>69</v>
      </c>
      <c r="C57" s="142"/>
      <c r="D57" s="142"/>
      <c r="E57" s="142"/>
      <c r="F57" s="142"/>
      <c r="G57" s="142"/>
      <c r="H57" s="142"/>
      <c r="I57" s="142"/>
      <c r="J57" s="142"/>
      <c r="AZ57" s="143" t="str">
        <f aca="false">B57</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customFormat="false" ht="51" hidden="false" customHeight="true" outlineLevel="0" collapsed="false">
      <c r="B58" s="142" t="s">
        <v>70</v>
      </c>
      <c r="C58" s="142"/>
      <c r="D58" s="142"/>
      <c r="E58" s="142"/>
      <c r="F58" s="142"/>
      <c r="G58" s="142"/>
      <c r="H58" s="142"/>
      <c r="I58" s="142"/>
      <c r="J58" s="142"/>
      <c r="AZ58" s="143" t="str">
        <f aca="false">B58</f>
        <v>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customFormat="false" ht="76.5" hidden="false" customHeight="true" outlineLevel="0" collapsed="false">
      <c r="B59" s="142" t="s">
        <v>71</v>
      </c>
      <c r="C59" s="142"/>
      <c r="D59" s="142"/>
      <c r="E59" s="142"/>
      <c r="F59" s="142"/>
      <c r="G59" s="142"/>
      <c r="H59" s="142"/>
      <c r="I59" s="142"/>
      <c r="J59" s="142"/>
      <c r="AZ59" s="143" t="str">
        <f aca="false">B59</f>
        <v>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customFormat="false" ht="51" hidden="false" customHeight="true" outlineLevel="0" collapsed="false">
      <c r="B60" s="142" t="s">
        <v>72</v>
      </c>
      <c r="C60" s="142"/>
      <c r="D60" s="142"/>
      <c r="E60" s="142"/>
      <c r="F60" s="142"/>
      <c r="G60" s="142"/>
      <c r="H60" s="142"/>
      <c r="I60" s="142"/>
      <c r="J60" s="142"/>
      <c r="AZ60" s="143" t="str">
        <f aca="false">B60</f>
        <v>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customFormat="false" ht="12.75" hidden="false" customHeight="true" outlineLevel="0" collapsed="false">
      <c r="B62" s="142" t="s">
        <v>73</v>
      </c>
      <c r="C62" s="142"/>
      <c r="D62" s="142"/>
      <c r="E62" s="142"/>
      <c r="F62" s="142"/>
      <c r="G62" s="142"/>
      <c r="H62" s="142"/>
      <c r="I62" s="142"/>
      <c r="J62" s="142"/>
      <c r="AZ62" s="143" t="str">
        <f aca="false">B62</f>
        <v>Cenová soustava</v>
      </c>
    </row>
    <row r="64" customFormat="false" ht="12.75" hidden="false" customHeight="true" outlineLevel="0" collapsed="false">
      <c r="B64" s="142" t="s">
        <v>74</v>
      </c>
      <c r="C64" s="142"/>
      <c r="D64" s="142"/>
      <c r="E64" s="142"/>
      <c r="F64" s="142"/>
      <c r="G64" s="142"/>
      <c r="H64" s="142"/>
      <c r="I64" s="142"/>
      <c r="J64" s="142"/>
      <c r="AZ64" s="143" t="str">
        <f aca="false">B64</f>
        <v>Použitá cenová soustava</v>
      </c>
    </row>
    <row r="65" customFormat="false" ht="38.25" hidden="false" customHeight="true" outlineLevel="0" collapsed="false">
      <c r="B65" s="142" t="s">
        <v>75</v>
      </c>
      <c r="C65" s="142"/>
      <c r="D65" s="142"/>
      <c r="E65" s="142"/>
      <c r="F65" s="142"/>
      <c r="G65" s="142"/>
      <c r="H65" s="142"/>
      <c r="I65" s="142"/>
      <c r="J65" s="142"/>
      <c r="AZ65" s="143" t="str">
        <f aca="false">B65</f>
        <v>Soupisy stavebních prací, dodávek a služeb jsou zpracovány s použitím cenové soustavy zpracované společností RTS, a.s.. Položky z cenové soustavy mají uveden odkaz na cenovou soustavu včetně označení příslušného ceníku.</v>
      </c>
    </row>
    <row r="67" customFormat="false" ht="12.75" hidden="false" customHeight="true" outlineLevel="0" collapsed="false">
      <c r="B67" s="142" t="s">
        <v>76</v>
      </c>
      <c r="C67" s="142"/>
      <c r="D67" s="142"/>
      <c r="E67" s="142"/>
      <c r="F67" s="142"/>
      <c r="G67" s="142"/>
      <c r="H67" s="142"/>
      <c r="I67" s="142"/>
      <c r="J67" s="142"/>
      <c r="AZ67" s="143" t="str">
        <f aca="false">B67</f>
        <v>Technické podmínky</v>
      </c>
    </row>
    <row r="68" customFormat="false" ht="38.25" hidden="false" customHeight="true" outlineLevel="0" collapsed="false">
      <c r="B68" s="142" t="s">
        <v>77</v>
      </c>
      <c r="C68" s="142"/>
      <c r="D68" s="142"/>
      <c r="E68" s="142"/>
      <c r="F68" s="142"/>
      <c r="G68" s="142"/>
      <c r="H68" s="142"/>
      <c r="I68" s="142"/>
      <c r="J68" s="142"/>
      <c r="AZ68" s="143" t="str">
        <f aca="false">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customFormat="false" ht="12.75" hidden="false" customHeight="true" outlineLevel="0" collapsed="false">
      <c r="B70" s="142" t="s">
        <v>78</v>
      </c>
      <c r="C70" s="142"/>
      <c r="D70" s="142"/>
      <c r="E70" s="142"/>
      <c r="F70" s="142"/>
      <c r="G70" s="142"/>
      <c r="H70" s="142"/>
      <c r="I70" s="142"/>
      <c r="J70" s="142"/>
      <c r="AZ70" s="143" t="str">
        <f aca="false">B70</f>
        <v>Individuální položky</v>
      </c>
    </row>
    <row r="71" customFormat="false" ht="38.25" hidden="false" customHeight="true" outlineLevel="0" collapsed="false">
      <c r="B71" s="142" t="s">
        <v>79</v>
      </c>
      <c r="C71" s="142"/>
      <c r="D71" s="142"/>
      <c r="E71" s="142"/>
      <c r="F71" s="142"/>
      <c r="G71" s="142"/>
      <c r="H71" s="142"/>
      <c r="I71" s="142"/>
      <c r="J71" s="142"/>
      <c r="AZ71" s="143" t="str">
        <f aca="false">B71</f>
        <v>Položky soupisu prací, které cenová soustava neobsahuje, jsou označeny popisem „vlastní“. Pro tyto položky jsou cenové a technické podmínky definovány jejich popisem, případně odkazem na konkrétní část příslušné dokumentace.</v>
      </c>
    </row>
    <row r="73" customFormat="false" ht="12.75" hidden="false" customHeight="true" outlineLevel="0" collapsed="false">
      <c r="B73" s="142" t="s">
        <v>80</v>
      </c>
      <c r="C73" s="142"/>
      <c r="D73" s="142"/>
      <c r="E73" s="142"/>
      <c r="F73" s="142"/>
      <c r="G73" s="142"/>
      <c r="H73" s="142"/>
      <c r="I73" s="142"/>
      <c r="J73" s="142"/>
      <c r="AZ73" s="143" t="str">
        <f aca="false">B73</f>
        <v>Závaznost a změna soupisu</v>
      </c>
    </row>
    <row r="75" customFormat="false" ht="12.75" hidden="false" customHeight="true" outlineLevel="0" collapsed="false">
      <c r="B75" s="142" t="s">
        <v>81</v>
      </c>
      <c r="C75" s="142"/>
      <c r="D75" s="142"/>
      <c r="E75" s="142"/>
      <c r="F75" s="142"/>
      <c r="G75" s="142"/>
      <c r="H75" s="142"/>
      <c r="I75" s="142"/>
      <c r="J75" s="142"/>
      <c r="AZ75" s="143" t="str">
        <f aca="false">B75</f>
        <v>Závaznost soupisu</v>
      </c>
    </row>
    <row r="76" customFormat="false" ht="38.25" hidden="false" customHeight="true" outlineLevel="0" collapsed="false">
      <c r="B76" s="142" t="s">
        <v>82</v>
      </c>
      <c r="C76" s="142"/>
      <c r="D76" s="142"/>
      <c r="E76" s="142"/>
      <c r="F76" s="142"/>
      <c r="G76" s="142"/>
      <c r="H76" s="142"/>
      <c r="I76" s="142"/>
      <c r="J76" s="142"/>
      <c r="AZ76" s="143" t="str">
        <f aca="false">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customFormat="false" ht="12.75" hidden="false" customHeight="true" outlineLevel="0" collapsed="false">
      <c r="B78" s="142" t="s">
        <v>83</v>
      </c>
      <c r="C78" s="142"/>
      <c r="D78" s="142"/>
      <c r="E78" s="142"/>
      <c r="F78" s="142"/>
      <c r="G78" s="142"/>
      <c r="H78" s="142"/>
      <c r="I78" s="142"/>
      <c r="J78" s="142"/>
      <c r="AZ78" s="143" t="str">
        <f aca="false">B78</f>
        <v>Zvláštní podmínky pro stanovení nabídkové ceny</v>
      </c>
    </row>
    <row r="80" customFormat="false" ht="12.75" hidden="false" customHeight="true" outlineLevel="0" collapsed="false">
      <c r="B80" s="142" t="s">
        <v>84</v>
      </c>
      <c r="C80" s="142"/>
      <c r="D80" s="142"/>
      <c r="E80" s="142"/>
      <c r="F80" s="142"/>
      <c r="G80" s="142"/>
      <c r="H80" s="142"/>
      <c r="I80" s="142"/>
      <c r="J80" s="142"/>
      <c r="AZ80" s="143" t="str">
        <f aca="false">B80</f>
        <v>Přeprava vybouraných hmot, suti a vytěžené zeminy</v>
      </c>
    </row>
    <row r="81" customFormat="false" ht="76.5" hidden="false" customHeight="true" outlineLevel="0" collapsed="false">
      <c r="B81" s="142" t="s">
        <v>85</v>
      </c>
      <c r="C81" s="142"/>
      <c r="D81" s="142"/>
      <c r="E81" s="142"/>
      <c r="F81" s="142"/>
      <c r="G81" s="142"/>
      <c r="H81" s="142"/>
      <c r="I81" s="142"/>
      <c r="J81" s="142"/>
      <c r="AZ81" s="143" t="str">
        <f aca="false">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customFormat="false" ht="12.75" hidden="false" customHeight="true" outlineLevel="0" collapsed="false">
      <c r="B83" s="142" t="s">
        <v>86</v>
      </c>
      <c r="C83" s="142"/>
      <c r="D83" s="142"/>
      <c r="E83" s="142"/>
      <c r="F83" s="142"/>
      <c r="G83" s="142"/>
      <c r="H83" s="142"/>
      <c r="I83" s="142"/>
      <c r="J83" s="142"/>
      <c r="AZ83" s="143" t="str">
        <f aca="false">B83</f>
        <v>Vnitrostaveništní přesun stavebního materiálu</v>
      </c>
    </row>
    <row r="84" customFormat="false" ht="51" hidden="false" customHeight="true" outlineLevel="0" collapsed="false">
      <c r="B84" s="142" t="s">
        <v>87</v>
      </c>
      <c r="C84" s="142"/>
      <c r="D84" s="142"/>
      <c r="E84" s="142"/>
      <c r="F84" s="142"/>
      <c r="G84" s="142"/>
      <c r="H84" s="142"/>
      <c r="I84" s="142"/>
      <c r="J84" s="142"/>
      <c r="AZ84" s="143" t="str">
        <f aca="false">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customFormat="false" ht="51" hidden="false" customHeight="true" outlineLevel="0" collapsed="false">
      <c r="B85" s="142" t="s">
        <v>88</v>
      </c>
      <c r="C85" s="142"/>
      <c r="D85" s="142"/>
      <c r="E85" s="142"/>
      <c r="F85" s="142"/>
      <c r="G85" s="142"/>
      <c r="H85" s="142"/>
      <c r="I85" s="142"/>
      <c r="J85" s="142"/>
      <c r="AZ85" s="143" t="str">
        <f aca="false">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customFormat="false" ht="12.75" hidden="false" customHeight="true" outlineLevel="0" collapsed="false">
      <c r="B87" s="142" t="s">
        <v>89</v>
      </c>
      <c r="C87" s="142"/>
      <c r="D87" s="142"/>
      <c r="E87" s="142"/>
      <c r="F87" s="142"/>
      <c r="G87" s="142"/>
      <c r="H87" s="142"/>
      <c r="I87" s="142"/>
      <c r="J87" s="142"/>
      <c r="AZ87" s="143" t="str">
        <f aca="false">B87</f>
        <v>Příplatky za ztížené podmínky prací</v>
      </c>
    </row>
    <row r="88" customFormat="false" ht="25.5" hidden="false" customHeight="true" outlineLevel="0" collapsed="false">
      <c r="B88" s="142" t="s">
        <v>90</v>
      </c>
      <c r="C88" s="142"/>
      <c r="D88" s="142"/>
      <c r="E88" s="142"/>
      <c r="F88" s="142"/>
      <c r="G88" s="142"/>
      <c r="H88" s="142"/>
      <c r="I88" s="142"/>
      <c r="J88" s="142"/>
      <c r="AZ88" s="143" t="str">
        <f aca="false">B88</f>
        <v>Pokud soupis položku příplatku za ztížené podmínky obsahuje, je dodavatel povinen ji ocenit bez ohledu na to, že tento příplatek dodavatel standardně neuplatňuje.</v>
      </c>
    </row>
    <row r="90" customFormat="false" ht="12.75" hidden="false" customHeight="true" outlineLevel="0" collapsed="false">
      <c r="B90" s="142" t="s">
        <v>91</v>
      </c>
      <c r="C90" s="142"/>
      <c r="D90" s="142"/>
      <c r="E90" s="142"/>
      <c r="F90" s="142"/>
      <c r="G90" s="142"/>
      <c r="H90" s="142"/>
      <c r="I90" s="142"/>
      <c r="J90" s="142"/>
      <c r="AZ90" s="143" t="str">
        <f aca="false">B90</f>
        <v>Vedlejší a ostatní náklady</v>
      </c>
    </row>
    <row r="91" customFormat="false" ht="25.5" hidden="false" customHeight="true" outlineLevel="0" collapsed="false">
      <c r="B91" s="142" t="s">
        <v>92</v>
      </c>
      <c r="C91" s="142"/>
      <c r="D91" s="142"/>
      <c r="E91" s="142"/>
      <c r="F91" s="142"/>
      <c r="G91" s="142"/>
      <c r="H91" s="142"/>
      <c r="I91" s="142"/>
      <c r="J91" s="142"/>
      <c r="AZ91" s="143" t="str">
        <f aca="false">B91</f>
        <v>Tyto náklady jsou popsány v samostatném soupisu stavebních prací, dodávek a služeb s tím, že dodavatel je povinen v rámci těchto nákladů ocenit všechny definované náklady souhrnně pro celou stavbu.</v>
      </c>
    </row>
    <row r="95" customFormat="false" ht="12.75" hidden="false" customHeight="true" outlineLevel="0" collapsed="false">
      <c r="B95" s="142" t="s">
        <v>93</v>
      </c>
      <c r="C95" s="142"/>
      <c r="D95" s="142"/>
      <c r="E95" s="142"/>
      <c r="F95" s="142"/>
      <c r="G95" s="142"/>
      <c r="H95" s="142"/>
      <c r="I95" s="142"/>
      <c r="J95" s="142"/>
      <c r="AZ95" s="143" t="str">
        <f aca="false">B95</f>
        <v>2. SPECIFICKÉ PODMÍNKY PRO ZPRACOVÁNÍ NABÍDKOVÉ CENY</v>
      </c>
    </row>
    <row r="97" customFormat="false" ht="12.75" hidden="false" customHeight="true" outlineLevel="0" collapsed="false">
      <c r="B97" s="142" t="s">
        <v>94</v>
      </c>
      <c r="C97" s="142"/>
      <c r="D97" s="142"/>
      <c r="E97" s="142"/>
      <c r="F97" s="142"/>
      <c r="G97" s="142"/>
      <c r="H97" s="142"/>
      <c r="I97" s="142"/>
      <c r="J97" s="142"/>
      <c r="AZ97" s="143" t="str">
        <f aca="false">B97</f>
        <v>Zde doplní zpracovatel soupisu  případná specifika týkající se konkrétní zakázky.</v>
      </c>
    </row>
    <row r="100" customFormat="false" ht="12.75" hidden="false" customHeight="true" outlineLevel="0" collapsed="false">
      <c r="B100" s="142" t="s">
        <v>95</v>
      </c>
      <c r="C100" s="142"/>
      <c r="D100" s="142"/>
      <c r="E100" s="142"/>
      <c r="F100" s="142"/>
      <c r="G100" s="142"/>
      <c r="H100" s="142"/>
      <c r="I100" s="142"/>
      <c r="J100" s="142"/>
      <c r="AZ100" s="143" t="str">
        <f aca="false">B100</f>
        <v>3. ELEKTRONICKÁ PODOBA SOUPISU</v>
      </c>
    </row>
    <row r="102" customFormat="false" ht="12.75" hidden="false" customHeight="true" outlineLevel="0" collapsed="false">
      <c r="B102" s="142" t="s">
        <v>96</v>
      </c>
      <c r="C102" s="142"/>
      <c r="D102" s="142"/>
      <c r="E102" s="142"/>
      <c r="F102" s="142"/>
      <c r="G102" s="142"/>
      <c r="H102" s="142"/>
      <c r="I102" s="142"/>
      <c r="J102" s="142"/>
      <c r="AZ102" s="143" t="str">
        <f aca="false">B102</f>
        <v>Elektronická podoba soupisu</v>
      </c>
    </row>
    <row r="103" customFormat="false" ht="25.5" hidden="false" customHeight="true" outlineLevel="0" collapsed="false">
      <c r="B103" s="142" t="s">
        <v>97</v>
      </c>
      <c r="C103" s="142"/>
      <c r="D103" s="142"/>
      <c r="E103" s="142"/>
      <c r="F103" s="142"/>
      <c r="G103" s="142"/>
      <c r="H103" s="142"/>
      <c r="I103" s="142"/>
      <c r="J103" s="142"/>
      <c r="AZ103" s="143" t="str">
        <f aca="false">B103</f>
        <v>V souladu se zákonem jsou předložené soupisy zpracovány i v elektronické podobě.  Elektronickou podobou soupisu stavebních prací, dodávek a služeb je formát MS EXCEL.</v>
      </c>
    </row>
    <row r="104" customFormat="false" ht="12.75" hidden="false" customHeight="true" outlineLevel="0" collapsed="false">
      <c r="B104" s="142" t="s">
        <v>98</v>
      </c>
      <c r="C104" s="142"/>
      <c r="D104" s="142"/>
      <c r="E104" s="142"/>
      <c r="F104" s="142"/>
      <c r="G104" s="142"/>
      <c r="H104" s="142"/>
      <c r="I104" s="142"/>
      <c r="J104" s="142"/>
      <c r="AZ104" s="143" t="str">
        <f aca="false">B104</f>
        <v>Popis formátu soupisu odpovídá svou strukturou vzorovému soupisu volně dostupnému na internetové adrese:</v>
      </c>
    </row>
    <row r="106" customFormat="false" ht="12.75" hidden="false" customHeight="true" outlineLevel="0" collapsed="false">
      <c r="B106" s="142" t="s">
        <v>99</v>
      </c>
      <c r="C106" s="142"/>
      <c r="D106" s="142"/>
      <c r="E106" s="142"/>
      <c r="F106" s="142"/>
      <c r="G106" s="142"/>
      <c r="H106" s="142"/>
      <c r="I106" s="142"/>
      <c r="J106" s="142"/>
      <c r="AZ106" s="143" t="str">
        <f aca="false">B106</f>
        <v>www.stavebnionline.cz/soupis</v>
      </c>
    </row>
    <row r="108" customFormat="false" ht="12.75" hidden="false" customHeight="true" outlineLevel="0" collapsed="false">
      <c r="B108" s="142" t="s">
        <v>100</v>
      </c>
      <c r="C108" s="142"/>
      <c r="D108" s="142"/>
      <c r="E108" s="142"/>
      <c r="F108" s="142"/>
      <c r="G108" s="142"/>
      <c r="H108" s="142"/>
      <c r="I108" s="142"/>
      <c r="J108" s="142"/>
      <c r="AZ108" s="143" t="str">
        <f aca="false">B108</f>
        <v>Zpracování elektronické podoby soupisu</v>
      </c>
    </row>
    <row r="109" customFormat="false" ht="51" hidden="false" customHeight="true" outlineLevel="0" collapsed="false">
      <c r="B109" s="142" t="s">
        <v>101</v>
      </c>
      <c r="C109" s="142"/>
      <c r="D109" s="142"/>
      <c r="E109" s="142"/>
      <c r="F109" s="142"/>
      <c r="G109" s="142"/>
      <c r="H109" s="142"/>
      <c r="I109" s="142"/>
      <c r="J109" s="142"/>
      <c r="AZ109" s="143" t="str">
        <f aca="false">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customFormat="false" ht="12.75" hidden="false" customHeight="true" outlineLevel="0" collapsed="false">
      <c r="B111" s="142" t="s">
        <v>102</v>
      </c>
      <c r="C111" s="142"/>
      <c r="D111" s="142"/>
      <c r="E111" s="142"/>
      <c r="F111" s="142"/>
      <c r="G111" s="142"/>
      <c r="H111" s="142"/>
      <c r="I111" s="142"/>
      <c r="J111" s="142"/>
      <c r="AZ111" s="143" t="str">
        <f aca="false">B111</f>
        <v>Jiný formát soupisu</v>
      </c>
    </row>
    <row r="112" customFormat="false" ht="38.25" hidden="false" customHeight="true" outlineLevel="0" collapsed="false">
      <c r="B112" s="142" t="s">
        <v>103</v>
      </c>
      <c r="C112" s="142"/>
      <c r="D112" s="142"/>
      <c r="E112" s="142"/>
      <c r="F112" s="142"/>
      <c r="G112" s="142"/>
      <c r="H112" s="142"/>
      <c r="I112" s="142"/>
      <c r="J112" s="142"/>
      <c r="AZ112" s="143" t="str">
        <f aca="false">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customFormat="false" ht="12.75" hidden="false" customHeight="true" outlineLevel="0" collapsed="false">
      <c r="B114" s="142" t="s">
        <v>104</v>
      </c>
      <c r="C114" s="142"/>
      <c r="D114" s="142"/>
      <c r="E114" s="142"/>
      <c r="F114" s="142"/>
      <c r="G114" s="142"/>
      <c r="H114" s="142"/>
      <c r="I114" s="142"/>
      <c r="J114" s="142"/>
      <c r="AZ114" s="143" t="str">
        <f aca="false">B114</f>
        <v>Závěrečné ustanovení</v>
      </c>
    </row>
    <row r="115" customFormat="false" ht="12.75" hidden="false" customHeight="true" outlineLevel="0" collapsed="false">
      <c r="B115" s="142" t="s">
        <v>105</v>
      </c>
      <c r="C115" s="142"/>
      <c r="D115" s="142"/>
      <c r="E115" s="142"/>
      <c r="F115" s="142"/>
      <c r="G115" s="142"/>
      <c r="H115" s="142"/>
      <c r="I115" s="142"/>
      <c r="J115" s="142"/>
      <c r="AZ115" s="143" t="str">
        <f aca="false">B115</f>
        <v>Ostatní podmínky vztahující se ke zpracování nabídkové ceny jsou uvedeny v zadávací dokumentaci.</v>
      </c>
    </row>
    <row r="118" customFormat="false" ht="15.75" hidden="false" customHeight="false" outlineLevel="0" collapsed="false">
      <c r="B118" s="144" t="s">
        <v>106</v>
      </c>
    </row>
    <row r="120" customFormat="false" ht="25.5" hidden="false" customHeight="true" outlineLevel="0" collapsed="false">
      <c r="A120" s="145"/>
      <c r="B120" s="146" t="s">
        <v>54</v>
      </c>
      <c r="C120" s="147"/>
      <c r="D120" s="147" t="s">
        <v>55</v>
      </c>
      <c r="E120" s="147"/>
      <c r="F120" s="147"/>
      <c r="G120" s="148"/>
      <c r="H120" s="148"/>
      <c r="I120" s="148" t="s">
        <v>32</v>
      </c>
      <c r="J120" s="149" t="s">
        <v>40</v>
      </c>
    </row>
    <row r="121" customFormat="false" ht="25.5" hidden="false" customHeight="true" outlineLevel="0" collapsed="false">
      <c r="A121" s="150" t="n">
        <v>0</v>
      </c>
      <c r="B121" s="151" t="s">
        <v>11</v>
      </c>
      <c r="C121" s="152"/>
      <c r="D121" s="153" t="s">
        <v>107</v>
      </c>
      <c r="E121" s="153"/>
      <c r="F121" s="153"/>
      <c r="G121" s="154"/>
      <c r="H121" s="154"/>
      <c r="I121" s="154" t="n">
        <f aca="false">'SO 05 001 Pol'!G8</f>
        <v>0</v>
      </c>
      <c r="J121" s="155" t="str">
        <f aca="false">IF(CenaCelkemUzivDily=0,"",I121/CenaCelkemUzivDily*100)</f>
        <v/>
      </c>
    </row>
    <row r="122" customFormat="false" ht="25.5" hidden="false" customHeight="true" outlineLevel="0" collapsed="false">
      <c r="A122" s="150" t="n">
        <v>0</v>
      </c>
      <c r="B122" s="151" t="s">
        <v>108</v>
      </c>
      <c r="C122" s="152"/>
      <c r="D122" s="153" t="s">
        <v>109</v>
      </c>
      <c r="E122" s="153"/>
      <c r="F122" s="153"/>
      <c r="G122" s="154"/>
      <c r="H122" s="154"/>
      <c r="I122" s="154" t="n">
        <f aca="false">'SO 05 001 Pol'!G13</f>
        <v>0</v>
      </c>
      <c r="J122" s="155" t="str">
        <f aca="false">IF(CenaCelkemUzivDily=0,"",I122/CenaCelkemUzivDily*100)</f>
        <v/>
      </c>
    </row>
    <row r="123" customFormat="false" ht="25.5" hidden="false" customHeight="true" outlineLevel="0" collapsed="false">
      <c r="A123" s="150" t="n">
        <v>0</v>
      </c>
      <c r="B123" s="151" t="s">
        <v>110</v>
      </c>
      <c r="C123" s="152"/>
      <c r="D123" s="153" t="s">
        <v>111</v>
      </c>
      <c r="E123" s="153"/>
      <c r="F123" s="153"/>
      <c r="G123" s="154"/>
      <c r="H123" s="154"/>
      <c r="I123" s="154" t="n">
        <f aca="false">'SO 05 001 Pol'!G60</f>
        <v>0</v>
      </c>
      <c r="J123" s="155" t="str">
        <f aca="false">IF(CenaCelkemUzivDily=0,"",I123/CenaCelkemUzivDily*100)</f>
        <v/>
      </c>
    </row>
    <row r="124" customFormat="false" ht="25.5" hidden="false" customHeight="true" outlineLevel="0" collapsed="false">
      <c r="A124" s="156"/>
      <c r="B124" s="157" t="s">
        <v>57</v>
      </c>
      <c r="C124" s="158"/>
      <c r="D124" s="158"/>
      <c r="E124" s="158"/>
      <c r="F124" s="159"/>
      <c r="G124" s="160"/>
      <c r="H124" s="160"/>
      <c r="I124" s="160" t="n">
        <f aca="false">SUMIF(A121:A123,"=0",I121:I123)</f>
        <v>0</v>
      </c>
      <c r="J124" s="161" t="n">
        <f aca="false">SUMIF(A121:A123,"=0",J121:J123)</f>
        <v>0</v>
      </c>
    </row>
    <row r="125" customFormat="false" ht="12.75" hidden="false" customHeight="false" outlineLevel="0" collapsed="false">
      <c r="G125" s="162"/>
      <c r="H125" s="162"/>
      <c r="I125" s="162"/>
      <c r="J125" s="162"/>
    </row>
    <row r="126" customFormat="false" ht="12.75" hidden="false" customHeight="false" outlineLevel="0" collapsed="false">
      <c r="G126" s="162"/>
      <c r="H126" s="162"/>
      <c r="I126" s="162"/>
      <c r="J126" s="162"/>
    </row>
    <row r="127" customFormat="false" ht="12.75" hidden="false" customHeight="false" outlineLevel="0" collapsed="false">
      <c r="G127" s="162"/>
      <c r="H127" s="162"/>
      <c r="I127" s="162"/>
      <c r="J127" s="162"/>
    </row>
  </sheetData>
  <mergeCells count="92">
    <mergeCell ref="B1:J1"/>
    <mergeCell ref="E2:J2"/>
    <mergeCell ref="E3:J3"/>
    <mergeCell ref="E4:J4"/>
    <mergeCell ref="D5:G5"/>
    <mergeCell ref="D6:G6"/>
    <mergeCell ref="E7:G7"/>
    <mergeCell ref="D11:G11"/>
    <mergeCell ref="D12:G12"/>
    <mergeCell ref="E13:G13"/>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G23:I23"/>
    <mergeCell ref="G24:I24"/>
    <mergeCell ref="G25:I25"/>
    <mergeCell ref="G26:I26"/>
    <mergeCell ref="G27:I27"/>
    <mergeCell ref="G28:I28"/>
    <mergeCell ref="G29:I29"/>
    <mergeCell ref="D34:E34"/>
    <mergeCell ref="G34:I34"/>
    <mergeCell ref="D35:E35"/>
    <mergeCell ref="C39:E39"/>
    <mergeCell ref="C40:E40"/>
    <mergeCell ref="C41:E41"/>
    <mergeCell ref="B42:E42"/>
    <mergeCell ref="B45:J45"/>
    <mergeCell ref="B47:J47"/>
    <mergeCell ref="B49:J49"/>
    <mergeCell ref="B50:J50"/>
    <mergeCell ref="B52:J52"/>
    <mergeCell ref="B55:J55"/>
    <mergeCell ref="B56:J56"/>
    <mergeCell ref="B57:J57"/>
    <mergeCell ref="B58:J58"/>
    <mergeCell ref="B59:J59"/>
    <mergeCell ref="B60:J60"/>
    <mergeCell ref="B62:J62"/>
    <mergeCell ref="B64:J64"/>
    <mergeCell ref="B65:J65"/>
    <mergeCell ref="B67:J67"/>
    <mergeCell ref="B68:J68"/>
    <mergeCell ref="B70:J70"/>
    <mergeCell ref="B71:J71"/>
    <mergeCell ref="B73:J73"/>
    <mergeCell ref="B75:J75"/>
    <mergeCell ref="B76:J76"/>
    <mergeCell ref="B78:J78"/>
    <mergeCell ref="B80:J80"/>
    <mergeCell ref="B81:J81"/>
    <mergeCell ref="B83:J83"/>
    <mergeCell ref="B84:J84"/>
    <mergeCell ref="B85:J85"/>
    <mergeCell ref="B87:J87"/>
    <mergeCell ref="B88:J88"/>
    <mergeCell ref="B90:J90"/>
    <mergeCell ref="B91:J91"/>
    <mergeCell ref="B95:J95"/>
    <mergeCell ref="B97:J97"/>
    <mergeCell ref="B100:J100"/>
    <mergeCell ref="B102:J102"/>
    <mergeCell ref="B103:J103"/>
    <mergeCell ref="B104:J104"/>
    <mergeCell ref="B106:J106"/>
    <mergeCell ref="B108:J108"/>
    <mergeCell ref="B109:J109"/>
    <mergeCell ref="B111:J111"/>
    <mergeCell ref="B112:J112"/>
    <mergeCell ref="B114:J114"/>
    <mergeCell ref="B115:J115"/>
    <mergeCell ref="D121:F121"/>
    <mergeCell ref="D122:F122"/>
    <mergeCell ref="D123:F123"/>
  </mergeCells>
  <printOptions headings="false" gridLines="false" gridLinesSet="true" horizontalCentered="false" verticalCentered="false"/>
  <pageMargins left="0.39375" right="0.196527777777778" top="0.590277777777778" bottom="0.393055555555556" header="0.511805555555555" footer="0.19652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&amp;L&amp;9Zpracováno programem BUILDpower S,  © RTS, a.s.&amp;R&amp;9Stránka &amp;P z &amp;N</oddFooter>
  </headerFooter>
  <rowBreaks count="2" manualBreakCount="2">
    <brk id="36" man="true" max="16383" min="0"/>
    <brk id="115" man="true" max="16383" min="0"/>
  </rowBreaks>
  <legacyDrawing r:id="rId2"/>
</worksheet>
</file>

<file path=xl/worksheets/sheet3.xml><?xml version="1.0" encoding="utf-8"?>
<worksheet xmlns="http://schemas.openxmlformats.org/spreadsheetml/2006/main" xmlns:r="http://schemas.openxmlformats.org/officeDocument/2006/relationships">
  <sheetPr filterMode="false">
    <tabColor rgb="FFFF9966"/>
    <pageSetUpPr fitToPage="false"/>
  </sheetPr>
  <dimension ref="A1:G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I8" activeCellId="0" sqref="I8"/>
    </sheetView>
  </sheetViews>
  <sheetFormatPr defaultColWidth="9.13671875" defaultRowHeight="12.75" zeroHeight="false" outlineLevelRow="0" outlineLevelCol="0"/>
  <cols>
    <col collapsed="false" customWidth="true" hidden="false" outlineLevel="0" max="1" min="1" style="163" width="4.29"/>
    <col collapsed="false" customWidth="true" hidden="false" outlineLevel="0" max="2" min="2" style="163" width="14.43"/>
    <col collapsed="false" customWidth="true" hidden="false" outlineLevel="0" max="3" min="3" style="164" width="38.29"/>
    <col collapsed="false" customWidth="true" hidden="false" outlineLevel="0" max="4" min="4" style="163" width="4.57"/>
    <col collapsed="false" customWidth="true" hidden="false" outlineLevel="0" max="5" min="5" style="163" width="10.58"/>
    <col collapsed="false" customWidth="true" hidden="false" outlineLevel="0" max="6" min="6" style="163" width="9.85"/>
    <col collapsed="false" customWidth="true" hidden="false" outlineLevel="0" max="7" min="7" style="163" width="12.71"/>
    <col collapsed="false" customWidth="false" hidden="false" outlineLevel="0" max="1025" min="8" style="163" width="9.13"/>
  </cols>
  <sheetData>
    <row r="1" customFormat="false" ht="15.75" hidden="false" customHeight="false" outlineLevel="0" collapsed="false">
      <c r="A1" s="165" t="s">
        <v>112</v>
      </c>
      <c r="B1" s="165"/>
      <c r="C1" s="165"/>
      <c r="D1" s="165"/>
      <c r="E1" s="165"/>
      <c r="F1" s="165"/>
      <c r="G1" s="165"/>
    </row>
    <row r="2" customFormat="false" ht="24.95" hidden="false" customHeight="true" outlineLevel="0" collapsed="false">
      <c r="A2" s="166" t="s">
        <v>113</v>
      </c>
      <c r="B2" s="167"/>
      <c r="C2" s="168"/>
      <c r="D2" s="168"/>
      <c r="E2" s="168"/>
      <c r="F2" s="168"/>
      <c r="G2" s="168"/>
    </row>
    <row r="3" customFormat="false" ht="24.95" hidden="false" customHeight="true" outlineLevel="0" collapsed="false">
      <c r="A3" s="166" t="s">
        <v>114</v>
      </c>
      <c r="B3" s="167"/>
      <c r="C3" s="168"/>
      <c r="D3" s="168"/>
      <c r="E3" s="168"/>
      <c r="F3" s="168"/>
      <c r="G3" s="168"/>
    </row>
    <row r="4" customFormat="false" ht="24.95" hidden="false" customHeight="true" outlineLevel="0" collapsed="false">
      <c r="A4" s="166" t="s">
        <v>115</v>
      </c>
      <c r="B4" s="167"/>
      <c r="C4" s="168"/>
      <c r="D4" s="168"/>
      <c r="E4" s="168"/>
      <c r="F4" s="168"/>
      <c r="G4" s="168"/>
    </row>
    <row r="5" customFormat="false" ht="12.75" hidden="false" customHeight="false" outlineLevel="0" collapsed="false">
      <c r="B5" s="169"/>
      <c r="C5" s="170"/>
      <c r="D5" s="171"/>
    </row>
  </sheetData>
  <mergeCells count="4">
    <mergeCell ref="A1:G1"/>
    <mergeCell ref="C2:G2"/>
    <mergeCell ref="C3:G3"/>
    <mergeCell ref="C4:G4"/>
  </mergeCells>
  <printOptions headings="false" gridLines="false" gridLinesSet="true" horizontalCentered="false" verticalCentered="false"/>
  <pageMargins left="0.590277777777778" right="0.39375" top="0.59027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BH1106"/>
  <sheetViews>
    <sheetView showFormulas="false" showGridLines="true" showRowColHeaders="true" showZeros="true" rightToLeft="false" tabSelected="true" showOutlineSymbols="true" defaultGridColor="true" view="normal" topLeftCell="A3" colorId="64" zoomScale="100" zoomScaleNormal="100" zoomScalePageLayoutView="100" workbookViewId="0">
      <pane xSplit="0" ySplit="5" topLeftCell="A8" activePane="bottomLeft" state="frozen"/>
      <selection pane="topLeft" activeCell="A3" activeCellId="0" sqref="A3"/>
      <selection pane="bottomLeft" activeCell="AQ15" activeCellId="0" sqref="AQ15"/>
    </sheetView>
  </sheetViews>
  <sheetFormatPr defaultColWidth="8.72265625" defaultRowHeight="12.75" zeroHeight="false" outlineLevelRow="1" outlineLevelCol="0"/>
  <cols>
    <col collapsed="false" customWidth="true" hidden="false" outlineLevel="0" max="1" min="1" style="0" width="3.42"/>
    <col collapsed="false" customWidth="true" hidden="false" outlineLevel="0" max="2" min="2" style="172" width="9.71"/>
    <col collapsed="false" customWidth="true" hidden="false" outlineLevel="0" max="3" min="3" style="172"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true" hidden="true" outlineLevel="0" max="41" min="8" style="0" width="11.52"/>
    <col collapsed="false" customWidth="true" hidden="false" outlineLevel="0" max="53" min="53" style="0" width="73.69"/>
  </cols>
  <sheetData>
    <row r="1" customFormat="false" ht="15.75" hidden="false" customHeight="true" outlineLevel="0" collapsed="false">
      <c r="A1" s="173" t="s">
        <v>112</v>
      </c>
      <c r="B1" s="173"/>
      <c r="C1" s="173"/>
      <c r="D1" s="173"/>
      <c r="E1" s="173"/>
      <c r="F1" s="173"/>
      <c r="G1" s="173"/>
      <c r="H1" s="174"/>
      <c r="I1" s="174"/>
      <c r="AG1" s="0" t="s">
        <v>116</v>
      </c>
    </row>
    <row r="2" customFormat="false" ht="24.95" hidden="false" customHeight="true" outlineLevel="0" collapsed="false">
      <c r="A2" s="175" t="s">
        <v>113</v>
      </c>
      <c r="B2" s="167" t="s">
        <v>5</v>
      </c>
      <c r="C2" s="176" t="s">
        <v>6</v>
      </c>
      <c r="D2" s="176"/>
      <c r="E2" s="176"/>
      <c r="F2" s="176"/>
      <c r="G2" s="176"/>
      <c r="H2" s="174"/>
      <c r="I2" s="174"/>
      <c r="AG2" s="0" t="s">
        <v>117</v>
      </c>
    </row>
    <row r="3" customFormat="false" ht="24.95" hidden="false" customHeight="true" outlineLevel="0" collapsed="false">
      <c r="A3" s="175" t="s">
        <v>114</v>
      </c>
      <c r="B3" s="167" t="s">
        <v>8</v>
      </c>
      <c r="C3" s="176" t="s">
        <v>9</v>
      </c>
      <c r="D3" s="176"/>
      <c r="E3" s="176"/>
      <c r="F3" s="176"/>
      <c r="G3" s="176"/>
      <c r="H3" s="174"/>
      <c r="I3" s="174"/>
      <c r="AC3" s="172" t="s">
        <v>117</v>
      </c>
      <c r="AG3" s="0" t="s">
        <v>118</v>
      </c>
    </row>
    <row r="4" customFormat="false" ht="24.95" hidden="false" customHeight="true" outlineLevel="0" collapsed="false">
      <c r="A4" s="177" t="s">
        <v>115</v>
      </c>
      <c r="B4" s="178" t="s">
        <v>11</v>
      </c>
      <c r="C4" s="179" t="s">
        <v>12</v>
      </c>
      <c r="D4" s="179"/>
      <c r="E4" s="179"/>
      <c r="F4" s="179"/>
      <c r="G4" s="179"/>
      <c r="H4" s="174"/>
      <c r="I4" s="174"/>
      <c r="AG4" s="0" t="s">
        <v>119</v>
      </c>
    </row>
    <row r="5" customFormat="false" ht="12.75" hidden="false" customHeight="false" outlineLevel="0" collapsed="false">
      <c r="D5" s="110"/>
      <c r="H5" s="174"/>
      <c r="I5" s="174"/>
    </row>
    <row r="6" customFormat="false" ht="38.25" hidden="false" customHeight="false" outlineLevel="0" collapsed="false">
      <c r="A6" s="180" t="s">
        <v>120</v>
      </c>
      <c r="B6" s="181" t="s">
        <v>121</v>
      </c>
      <c r="C6" s="181" t="s">
        <v>122</v>
      </c>
      <c r="D6" s="182" t="s">
        <v>123</v>
      </c>
      <c r="E6" s="180" t="s">
        <v>124</v>
      </c>
      <c r="F6" s="183" t="s">
        <v>125</v>
      </c>
      <c r="G6" s="180" t="s">
        <v>32</v>
      </c>
      <c r="H6" s="184" t="s">
        <v>30</v>
      </c>
      <c r="I6" s="184" t="s">
        <v>126</v>
      </c>
      <c r="J6" s="185" t="s">
        <v>31</v>
      </c>
      <c r="K6" s="185" t="s">
        <v>127</v>
      </c>
      <c r="L6" s="185" t="s">
        <v>128</v>
      </c>
      <c r="M6" s="185" t="s">
        <v>129</v>
      </c>
      <c r="N6" s="185" t="s">
        <v>130</v>
      </c>
      <c r="O6" s="185" t="s">
        <v>131</v>
      </c>
      <c r="P6" s="185" t="s">
        <v>132</v>
      </c>
      <c r="Q6" s="185" t="s">
        <v>133</v>
      </c>
      <c r="R6" s="185" t="s">
        <v>134</v>
      </c>
      <c r="S6" s="185" t="s">
        <v>135</v>
      </c>
      <c r="T6" s="185" t="s">
        <v>136</v>
      </c>
      <c r="U6" s="185" t="s">
        <v>137</v>
      </c>
      <c r="V6" s="185" t="s">
        <v>138</v>
      </c>
      <c r="W6" s="185" t="s">
        <v>139</v>
      </c>
      <c r="X6" s="185" t="s">
        <v>140</v>
      </c>
    </row>
    <row r="7" customFormat="false" ht="12.75" hidden="true" customHeight="false" outlineLevel="0" collapsed="false">
      <c r="A7" s="163"/>
      <c r="B7" s="169"/>
      <c r="C7" s="169"/>
      <c r="D7" s="171"/>
      <c r="E7" s="186"/>
      <c r="F7" s="187"/>
      <c r="G7" s="187"/>
      <c r="H7" s="188"/>
      <c r="I7" s="188"/>
      <c r="J7" s="187"/>
      <c r="K7" s="187"/>
      <c r="L7" s="187"/>
      <c r="M7" s="187"/>
      <c r="N7" s="187"/>
      <c r="O7" s="187"/>
      <c r="P7" s="187"/>
      <c r="Q7" s="187"/>
      <c r="R7" s="187"/>
      <c r="S7" s="187"/>
      <c r="T7" s="187"/>
      <c r="U7" s="187"/>
      <c r="V7" s="187"/>
      <c r="W7" s="187"/>
      <c r="X7" s="187"/>
    </row>
    <row r="8" customFormat="false" ht="12.75" hidden="false" customHeight="false" outlineLevel="0" collapsed="false">
      <c r="A8" s="189" t="s">
        <v>141</v>
      </c>
      <c r="B8" s="190" t="s">
        <v>11</v>
      </c>
      <c r="C8" s="191" t="s">
        <v>107</v>
      </c>
      <c r="D8" s="192"/>
      <c r="E8" s="193"/>
      <c r="F8" s="194"/>
      <c r="G8" s="195" t="n">
        <f aca="false">SUM(AF9:AF12)</f>
        <v>0</v>
      </c>
      <c r="H8" s="196"/>
      <c r="I8" s="197" t="n">
        <f aca="false">SUM(Y9:Y12)</f>
        <v>0</v>
      </c>
      <c r="J8" s="198"/>
      <c r="K8" s="198" t="n">
        <f aca="false">SUM(Z9:Z12)</f>
        <v>0</v>
      </c>
      <c r="L8" s="198"/>
      <c r="M8" s="198" t="n">
        <f aca="false">SUM(AA9:AA12)</f>
        <v>0</v>
      </c>
      <c r="N8" s="198"/>
      <c r="O8" s="198" t="n">
        <f aca="false">SUM(AB9:AB12)</f>
        <v>0</v>
      </c>
      <c r="P8" s="198"/>
      <c r="Q8" s="198" t="n">
        <f aca="false">SUM(AC9:AC12)</f>
        <v>0</v>
      </c>
      <c r="R8" s="198"/>
      <c r="S8" s="198"/>
      <c r="T8" s="198"/>
      <c r="U8" s="198"/>
      <c r="V8" s="198" t="n">
        <f aca="false">SUM(AD9:AD12)</f>
        <v>0</v>
      </c>
      <c r="W8" s="198"/>
      <c r="X8" s="198"/>
      <c r="AG8" s="0" t="s">
        <v>142</v>
      </c>
    </row>
    <row r="9" customFormat="false" ht="12.75" hidden="false" customHeight="false" outlineLevel="1" collapsed="false">
      <c r="A9" s="199" t="n">
        <v>1</v>
      </c>
      <c r="B9" s="200" t="s">
        <v>143</v>
      </c>
      <c r="C9" s="201" t="s">
        <v>144</v>
      </c>
      <c r="D9" s="202" t="s">
        <v>145</v>
      </c>
      <c r="E9" s="203" t="n">
        <v>30</v>
      </c>
      <c r="F9" s="204"/>
      <c r="G9" s="205" t="n">
        <f aca="false">ROUND(E9*F9,2)</f>
        <v>0</v>
      </c>
      <c r="H9" s="206"/>
      <c r="I9" s="207" t="n">
        <f aca="false">ROUND(E9*H9,2)</f>
        <v>0</v>
      </c>
      <c r="J9" s="208"/>
      <c r="K9" s="209" t="n">
        <f aca="false">ROUND(E9*J9,2)</f>
        <v>0</v>
      </c>
      <c r="L9" s="209" t="n">
        <v>21</v>
      </c>
      <c r="M9" s="209" t="n">
        <f aca="false">G9*(1+L9/100)</f>
        <v>0</v>
      </c>
      <c r="N9" s="209" t="n">
        <v>0</v>
      </c>
      <c r="O9" s="209" t="n">
        <f aca="false">ROUND(E9*N9,2)</f>
        <v>0</v>
      </c>
      <c r="P9" s="209" t="n">
        <v>0</v>
      </c>
      <c r="Q9" s="209" t="n">
        <f aca="false">ROUND(E9*P9,2)</f>
        <v>0</v>
      </c>
      <c r="R9" s="209"/>
      <c r="S9" s="209" t="s">
        <v>146</v>
      </c>
      <c r="T9" s="209" t="s">
        <v>147</v>
      </c>
      <c r="U9" s="209" t="n">
        <v>0</v>
      </c>
      <c r="V9" s="209" t="n">
        <f aca="false">ROUND(E9*U9,2)</f>
        <v>0</v>
      </c>
      <c r="W9" s="209"/>
      <c r="X9" s="209" t="s">
        <v>148</v>
      </c>
      <c r="Y9" s="210" t="n">
        <f aca="false">I9</f>
        <v>0</v>
      </c>
      <c r="Z9" s="210" t="n">
        <f aca="false">K9</f>
        <v>0</v>
      </c>
      <c r="AA9" s="210" t="n">
        <f aca="false">M9</f>
        <v>0</v>
      </c>
      <c r="AB9" s="210" t="n">
        <f aca="false">O9</f>
        <v>0</v>
      </c>
      <c r="AC9" s="210" t="n">
        <f aca="false">Q9</f>
        <v>0</v>
      </c>
      <c r="AD9" s="210" t="n">
        <f aca="false">V9</f>
        <v>0</v>
      </c>
      <c r="AE9" s="211"/>
      <c r="AF9" s="210" t="n">
        <f aca="false">G9</f>
        <v>0</v>
      </c>
      <c r="AG9" s="211" t="s">
        <v>149</v>
      </c>
      <c r="AH9" s="211"/>
      <c r="AI9" s="211"/>
      <c r="AJ9" s="211"/>
      <c r="AK9" s="211"/>
      <c r="AL9" s="211"/>
      <c r="AM9" s="211"/>
      <c r="AN9" s="211"/>
      <c r="AO9" s="211"/>
      <c r="AP9" s="211"/>
      <c r="AQ9" s="211"/>
      <c r="AR9" s="211"/>
      <c r="AS9" s="211"/>
      <c r="AT9" s="211"/>
      <c r="AU9" s="211"/>
      <c r="AV9" s="211"/>
      <c r="AW9" s="211"/>
      <c r="AX9" s="211"/>
      <c r="AY9" s="211"/>
      <c r="AZ9" s="211"/>
      <c r="BA9" s="211"/>
      <c r="BB9" s="211"/>
      <c r="BC9" s="211"/>
      <c r="BD9" s="211"/>
      <c r="BE9" s="211"/>
      <c r="BF9" s="211"/>
      <c r="BG9" s="211"/>
      <c r="BH9" s="211"/>
    </row>
    <row r="10" customFormat="false" ht="46.25" hidden="false" customHeight="true" outlineLevel="1" collapsed="false">
      <c r="A10" s="212"/>
      <c r="B10" s="213"/>
      <c r="C10" s="214" t="s">
        <v>150</v>
      </c>
      <c r="D10" s="214"/>
      <c r="E10" s="214"/>
      <c r="F10" s="214"/>
      <c r="G10" s="214"/>
      <c r="H10" s="215"/>
      <c r="I10" s="207"/>
      <c r="J10" s="209"/>
      <c r="K10" s="209"/>
      <c r="L10" s="209"/>
      <c r="M10" s="209"/>
      <c r="N10" s="209"/>
      <c r="O10" s="209"/>
      <c r="P10" s="209"/>
      <c r="Q10" s="209"/>
      <c r="R10" s="209"/>
      <c r="S10" s="209"/>
      <c r="T10" s="209"/>
      <c r="U10" s="209"/>
      <c r="V10" s="209"/>
      <c r="W10" s="209"/>
      <c r="X10" s="209"/>
      <c r="Y10" s="211"/>
      <c r="Z10" s="211"/>
      <c r="AA10" s="211"/>
      <c r="AB10" s="211"/>
      <c r="AC10" s="211"/>
      <c r="AD10" s="211"/>
      <c r="AE10" s="211"/>
      <c r="AF10" s="211"/>
      <c r="AG10" s="211" t="s">
        <v>151</v>
      </c>
      <c r="AH10" s="211"/>
      <c r="AI10" s="211"/>
      <c r="AJ10" s="211"/>
      <c r="AK10" s="211"/>
      <c r="AL10" s="211"/>
      <c r="AM10" s="211"/>
      <c r="AN10" s="211"/>
      <c r="AO10" s="211"/>
      <c r="AP10" s="211"/>
      <c r="AQ10" s="211"/>
      <c r="AR10" s="211"/>
      <c r="AS10" s="211"/>
      <c r="AT10" s="211"/>
      <c r="AU10" s="211"/>
      <c r="AV10" s="211"/>
      <c r="AW10" s="211"/>
      <c r="AX10" s="211"/>
      <c r="AY10" s="211"/>
      <c r="AZ10" s="211"/>
      <c r="BA10" s="216" t="str">
        <f aca="false">C10</f>
        <v>Displej 14" / 1920 x 1080 (FullHD) / IPS / Dotykový / min.4jádrový procesor – dle www.cpubenchmark.net min. 10000 bodů / min.8GB RAM / 256 GB (M.2 SSD) / VGA dle www.cpubenchmark.net min. 2800 bodů / Bez mechaniky / Grafické výstupy HDMI / Kombinovaný konektor sluchátek/mikrofonu, USB 3.1, USB 3.1 Type-C / BlueTooth, Wi-FI 802.11ax / Čtečka otisku prstů, Integrovaná čtečka karet, Podsvícená klávesnice, Touchpad, Webkamera / Windows 10 Home </v>
      </c>
      <c r="BB10" s="211"/>
      <c r="BC10" s="211"/>
      <c r="BD10" s="211"/>
      <c r="BE10" s="211"/>
      <c r="BF10" s="211"/>
      <c r="BG10" s="211"/>
      <c r="BH10" s="211"/>
    </row>
    <row r="11" customFormat="false" ht="12.75" hidden="false" customHeight="false" outlineLevel="1" collapsed="false">
      <c r="A11" s="199" t="n">
        <v>2</v>
      </c>
      <c r="B11" s="200" t="s">
        <v>152</v>
      </c>
      <c r="C11" s="201" t="s">
        <v>153</v>
      </c>
      <c r="D11" s="202" t="s">
        <v>145</v>
      </c>
      <c r="E11" s="203" t="n">
        <v>2</v>
      </c>
      <c r="F11" s="204"/>
      <c r="G11" s="205" t="n">
        <f aca="false">ROUND(E11*F11,2)</f>
        <v>0</v>
      </c>
      <c r="H11" s="206"/>
      <c r="I11" s="207" t="n">
        <f aca="false">ROUND(E11*H11,2)</f>
        <v>0</v>
      </c>
      <c r="J11" s="208"/>
      <c r="K11" s="209" t="n">
        <f aca="false">ROUND(E11*J11,2)</f>
        <v>0</v>
      </c>
      <c r="L11" s="209" t="n">
        <v>21</v>
      </c>
      <c r="M11" s="209" t="n">
        <f aca="false">G11*(1+L11/100)</f>
        <v>0</v>
      </c>
      <c r="N11" s="209" t="n">
        <v>0</v>
      </c>
      <c r="O11" s="209" t="n">
        <f aca="false">ROUND(E11*N11,2)</f>
        <v>0</v>
      </c>
      <c r="P11" s="209" t="n">
        <v>0</v>
      </c>
      <c r="Q11" s="209" t="n">
        <f aca="false">ROUND(E11*P11,2)</f>
        <v>0</v>
      </c>
      <c r="R11" s="209"/>
      <c r="S11" s="209" t="s">
        <v>146</v>
      </c>
      <c r="T11" s="209" t="s">
        <v>147</v>
      </c>
      <c r="U11" s="209" t="n">
        <v>0</v>
      </c>
      <c r="V11" s="209" t="n">
        <f aca="false">ROUND(E11*U11,2)</f>
        <v>0</v>
      </c>
      <c r="W11" s="209"/>
      <c r="X11" s="209" t="s">
        <v>148</v>
      </c>
      <c r="Y11" s="210" t="n">
        <f aca="false">I11</f>
        <v>0</v>
      </c>
      <c r="Z11" s="210" t="n">
        <f aca="false">K11</f>
        <v>0</v>
      </c>
      <c r="AA11" s="210" t="n">
        <f aca="false">M11</f>
        <v>0</v>
      </c>
      <c r="AB11" s="210" t="n">
        <f aca="false">O11</f>
        <v>0</v>
      </c>
      <c r="AC11" s="210" t="n">
        <f aca="false">Q11</f>
        <v>0</v>
      </c>
      <c r="AD11" s="210" t="n">
        <f aca="false">V11</f>
        <v>0</v>
      </c>
      <c r="AE11" s="211"/>
      <c r="AF11" s="210" t="n">
        <f aca="false">G11</f>
        <v>0</v>
      </c>
      <c r="AG11" s="211" t="s">
        <v>149</v>
      </c>
      <c r="AH11" s="211"/>
      <c r="AI11" s="211"/>
      <c r="AJ11" s="211"/>
      <c r="AK11" s="211"/>
      <c r="AL11" s="211"/>
      <c r="AM11" s="211"/>
      <c r="AN11" s="211"/>
      <c r="AO11" s="211"/>
      <c r="AP11" s="211"/>
      <c r="AQ11" s="211"/>
      <c r="AR11" s="211"/>
      <c r="AS11" s="211"/>
      <c r="AT11" s="211"/>
      <c r="AU11" s="211"/>
      <c r="AV11" s="211"/>
      <c r="AW11" s="211"/>
      <c r="AX11" s="211"/>
      <c r="AY11" s="211"/>
      <c r="AZ11" s="211"/>
      <c r="BA11" s="211"/>
      <c r="BB11" s="211"/>
      <c r="BC11" s="211"/>
      <c r="BD11" s="211"/>
      <c r="BE11" s="211"/>
      <c r="BF11" s="211"/>
      <c r="BG11" s="211"/>
      <c r="BH11" s="211"/>
    </row>
    <row r="12" customFormat="false" ht="28.35" hidden="false" customHeight="true" outlineLevel="1" collapsed="false">
      <c r="A12" s="212"/>
      <c r="B12" s="213"/>
      <c r="C12" s="217" t="s">
        <v>154</v>
      </c>
      <c r="D12" s="217"/>
      <c r="E12" s="217"/>
      <c r="F12" s="217"/>
      <c r="G12" s="217"/>
      <c r="H12" s="215"/>
      <c r="I12" s="207"/>
      <c r="J12" s="209"/>
      <c r="K12" s="209"/>
      <c r="L12" s="209"/>
      <c r="M12" s="209"/>
      <c r="N12" s="209"/>
      <c r="O12" s="209"/>
      <c r="P12" s="209"/>
      <c r="Q12" s="209"/>
      <c r="R12" s="209"/>
      <c r="S12" s="209"/>
      <c r="T12" s="209"/>
      <c r="U12" s="209"/>
      <c r="V12" s="209"/>
      <c r="W12" s="209"/>
      <c r="X12" s="209"/>
      <c r="Y12" s="211"/>
      <c r="Z12" s="211"/>
      <c r="AA12" s="211"/>
      <c r="AB12" s="211"/>
      <c r="AC12" s="211"/>
      <c r="AD12" s="211"/>
      <c r="AE12" s="211"/>
      <c r="AF12" s="211"/>
      <c r="AG12" s="211" t="s">
        <v>151</v>
      </c>
      <c r="AH12" s="211"/>
      <c r="AI12" s="211"/>
      <c r="AJ12" s="211"/>
      <c r="AK12" s="211"/>
      <c r="AL12" s="211"/>
      <c r="AM12" s="211"/>
      <c r="AN12" s="211"/>
      <c r="AO12" s="211"/>
      <c r="AP12" s="211"/>
      <c r="AQ12" s="211"/>
      <c r="AR12" s="211"/>
      <c r="AS12" s="211"/>
      <c r="AT12" s="211"/>
      <c r="AU12" s="211"/>
      <c r="AV12" s="211"/>
      <c r="AW12" s="211"/>
      <c r="AX12" s="211"/>
      <c r="AY12" s="211"/>
      <c r="AZ12" s="211"/>
      <c r="BA12" s="216" t="str">
        <f aca="false">C12</f>
        <v>Nabíjecí úložiště - mobilní kufr pro bezpečné uložení, hromadné nabíjení a transport min 15-16ks notebooků, uzamykatelný, pojezdová kolečka, teleskopická rukojeť a madly pro snadnou manipulaci, ventilátor řízený termostatem, 2x rozvodný panel s přepěťovou ochranou zásuvek 230V</v>
      </c>
      <c r="BB12" s="211"/>
      <c r="BC12" s="211"/>
      <c r="BD12" s="211"/>
      <c r="BE12" s="211"/>
      <c r="BF12" s="211"/>
      <c r="BG12" s="211"/>
      <c r="BH12" s="211"/>
    </row>
    <row r="13" customFormat="false" ht="12.75" hidden="false" customHeight="false" outlineLevel="0" collapsed="false">
      <c r="A13" s="189" t="s">
        <v>141</v>
      </c>
      <c r="B13" s="190" t="s">
        <v>108</v>
      </c>
      <c r="C13" s="191" t="s">
        <v>109</v>
      </c>
      <c r="D13" s="192"/>
      <c r="E13" s="193"/>
      <c r="F13" s="194"/>
      <c r="G13" s="195" t="n">
        <f aca="false">SUM(AF14:AF59)</f>
        <v>0</v>
      </c>
      <c r="H13" s="196"/>
      <c r="I13" s="197" t="n">
        <f aca="false">SUM(Y14:Y59)</f>
        <v>0</v>
      </c>
      <c r="J13" s="198"/>
      <c r="K13" s="198" t="n">
        <f aca="false">SUM(Z14:Z59)</f>
        <v>0</v>
      </c>
      <c r="L13" s="198"/>
      <c r="M13" s="198" t="n">
        <f aca="false">SUM(AA14:AA59)</f>
        <v>0</v>
      </c>
      <c r="N13" s="198"/>
      <c r="O13" s="198" t="n">
        <f aca="false">SUM(AB14:AB59)</f>
        <v>0</v>
      </c>
      <c r="P13" s="198"/>
      <c r="Q13" s="198" t="n">
        <f aca="false">SUM(AC14:AC59)</f>
        <v>0</v>
      </c>
      <c r="R13" s="198"/>
      <c r="S13" s="198"/>
      <c r="T13" s="198"/>
      <c r="U13" s="198"/>
      <c r="V13" s="198" t="n">
        <f aca="false">SUM(AD14:AD59)</f>
        <v>0</v>
      </c>
      <c r="W13" s="198"/>
      <c r="X13" s="198"/>
      <c r="AG13" s="0" t="s">
        <v>142</v>
      </c>
    </row>
    <row r="14" customFormat="false" ht="12.75" hidden="false" customHeight="false" outlineLevel="1" collapsed="false">
      <c r="A14" s="199" t="n">
        <v>3</v>
      </c>
      <c r="B14" s="200" t="s">
        <v>155</v>
      </c>
      <c r="C14" s="201" t="s">
        <v>156</v>
      </c>
      <c r="D14" s="202" t="s">
        <v>145</v>
      </c>
      <c r="E14" s="203" t="n">
        <v>1</v>
      </c>
      <c r="F14" s="204"/>
      <c r="G14" s="205" t="n">
        <f aca="false">ROUND(E14*F14,2)</f>
        <v>0</v>
      </c>
      <c r="H14" s="206"/>
      <c r="I14" s="207" t="n">
        <f aca="false">ROUND(E14*H14,2)</f>
        <v>0</v>
      </c>
      <c r="J14" s="208"/>
      <c r="K14" s="209" t="n">
        <f aca="false">ROUND(E14*J14,2)</f>
        <v>0</v>
      </c>
      <c r="L14" s="209" t="n">
        <v>21</v>
      </c>
      <c r="M14" s="209" t="n">
        <f aca="false">G14*(1+L14/100)</f>
        <v>0</v>
      </c>
      <c r="N14" s="209" t="n">
        <v>0</v>
      </c>
      <c r="O14" s="209" t="n">
        <f aca="false">ROUND(E14*N14,2)</f>
        <v>0</v>
      </c>
      <c r="P14" s="209" t="n">
        <v>0</v>
      </c>
      <c r="Q14" s="209" t="n">
        <f aca="false">ROUND(E14*P14,2)</f>
        <v>0</v>
      </c>
      <c r="R14" s="209"/>
      <c r="S14" s="209" t="s">
        <v>146</v>
      </c>
      <c r="T14" s="209" t="s">
        <v>147</v>
      </c>
      <c r="U14" s="209" t="n">
        <v>0</v>
      </c>
      <c r="V14" s="209" t="n">
        <f aca="false">ROUND(E14*U14,2)</f>
        <v>0</v>
      </c>
      <c r="W14" s="209"/>
      <c r="X14" s="209" t="s">
        <v>148</v>
      </c>
      <c r="Y14" s="210" t="n">
        <f aca="false">I14</f>
        <v>0</v>
      </c>
      <c r="Z14" s="210" t="n">
        <f aca="false">K14</f>
        <v>0</v>
      </c>
      <c r="AA14" s="210" t="n">
        <f aca="false">M14</f>
        <v>0</v>
      </c>
      <c r="AB14" s="210" t="n">
        <f aca="false">O14</f>
        <v>0</v>
      </c>
      <c r="AC14" s="210" t="n">
        <f aca="false">Q14</f>
        <v>0</v>
      </c>
      <c r="AD14" s="210" t="n">
        <f aca="false">V14</f>
        <v>0</v>
      </c>
      <c r="AE14" s="211"/>
      <c r="AF14" s="210" t="n">
        <f aca="false">G14</f>
        <v>0</v>
      </c>
      <c r="AG14" s="211" t="s">
        <v>149</v>
      </c>
      <c r="AH14" s="211"/>
      <c r="AI14" s="211"/>
      <c r="AJ14" s="211"/>
      <c r="AK14" s="211"/>
      <c r="AL14" s="211"/>
      <c r="AM14" s="211"/>
      <c r="AN14" s="211"/>
      <c r="AO14" s="211"/>
      <c r="AP14" s="211"/>
      <c r="AQ14" s="211"/>
      <c r="AR14" s="211"/>
      <c r="AS14" s="211"/>
      <c r="AT14" s="211"/>
      <c r="AU14" s="211"/>
      <c r="AV14" s="211"/>
      <c r="AW14" s="211"/>
      <c r="AX14" s="211"/>
      <c r="AY14" s="211"/>
      <c r="AZ14" s="211"/>
      <c r="BA14" s="211"/>
      <c r="BB14" s="211"/>
      <c r="BC14" s="211"/>
      <c r="BD14" s="211"/>
      <c r="BE14" s="211"/>
      <c r="BF14" s="211"/>
      <c r="BG14" s="211"/>
      <c r="BH14" s="211"/>
    </row>
    <row r="15" customFormat="false" ht="55.2" hidden="false" customHeight="true" outlineLevel="1" collapsed="false">
      <c r="A15" s="212"/>
      <c r="B15" s="213"/>
      <c r="C15" s="217" t="s">
        <v>157</v>
      </c>
      <c r="D15" s="217"/>
      <c r="E15" s="217"/>
      <c r="F15" s="217"/>
      <c r="G15" s="217"/>
      <c r="H15" s="215"/>
      <c r="I15" s="207"/>
      <c r="J15" s="209"/>
      <c r="K15" s="209"/>
      <c r="L15" s="209"/>
      <c r="M15" s="209"/>
      <c r="N15" s="209"/>
      <c r="O15" s="209"/>
      <c r="P15" s="209"/>
      <c r="Q15" s="209"/>
      <c r="R15" s="209"/>
      <c r="S15" s="209"/>
      <c r="T15" s="209"/>
      <c r="U15" s="209"/>
      <c r="V15" s="209"/>
      <c r="W15" s="209"/>
      <c r="X15" s="209"/>
      <c r="Y15" s="211"/>
      <c r="Z15" s="211"/>
      <c r="AA15" s="211"/>
      <c r="AB15" s="211"/>
      <c r="AC15" s="211"/>
      <c r="AD15" s="211"/>
      <c r="AE15" s="211"/>
      <c r="AF15" s="211"/>
      <c r="AG15" s="211" t="s">
        <v>151</v>
      </c>
      <c r="AH15" s="211"/>
      <c r="AI15" s="211"/>
      <c r="AJ15" s="211"/>
      <c r="AK15" s="211"/>
      <c r="AL15" s="211"/>
      <c r="AM15" s="211"/>
      <c r="AN15" s="211"/>
      <c r="AO15" s="211"/>
      <c r="AP15" s="211"/>
      <c r="AQ15" s="211"/>
      <c r="AR15" s="211"/>
      <c r="AS15" s="211"/>
      <c r="AT15" s="211"/>
      <c r="AU15" s="211"/>
      <c r="AV15" s="211"/>
      <c r="AW15" s="211"/>
      <c r="AX15" s="211"/>
      <c r="AY15" s="211"/>
      <c r="AZ15" s="211"/>
      <c r="BA15" s="216" t="str">
        <f aca="false">C15</f>
        <v>Displej 15.6" / 1920 x 1080 (FullHD) / IPS / Nedotykový /min. 4jádrový procesor dle www.cpubenchmark.net min.8800bodů / min.8GB RAM / 512 GB (M.2 SSD) / VGA dle www.cpubenchmark.net min. 7500 bodů – min. 4GB paměti / Bez mechaniky / Grafické výstupy HDMI / Kombinovaný konektor sluchátek/mikrofonu, LAN (RJ45), USB 2.0, USB 3.0 / BlueTooth, Wi-FI 802.11ac / Čtečka otisku prstů, Integrovaná čtečka karet, Numerická klávesnice, Podsvícená klávesnice, Touchpad, Webkamera / Windows 10 Home / Černá / Servis 2 roky NB</v>
      </c>
      <c r="BB15" s="211"/>
      <c r="BC15" s="211"/>
      <c r="BD15" s="211"/>
      <c r="BE15" s="211"/>
      <c r="BF15" s="211"/>
      <c r="BG15" s="211"/>
      <c r="BH15" s="211"/>
    </row>
    <row r="16" customFormat="false" ht="22.5" hidden="false" customHeight="false" outlineLevel="1" collapsed="false">
      <c r="A16" s="199" t="n">
        <v>4</v>
      </c>
      <c r="B16" s="200" t="s">
        <v>158</v>
      </c>
      <c r="C16" s="201" t="s">
        <v>159</v>
      </c>
      <c r="D16" s="202" t="s">
        <v>145</v>
      </c>
      <c r="E16" s="203" t="n">
        <v>1</v>
      </c>
      <c r="F16" s="204"/>
      <c r="G16" s="205" t="n">
        <f aca="false">ROUND(E16*F16,2)</f>
        <v>0</v>
      </c>
      <c r="H16" s="206"/>
      <c r="I16" s="207" t="n">
        <f aca="false">ROUND(E16*H16,2)</f>
        <v>0</v>
      </c>
      <c r="J16" s="208"/>
      <c r="K16" s="209" t="n">
        <f aca="false">ROUND(E16*J16,2)</f>
        <v>0</v>
      </c>
      <c r="L16" s="209" t="n">
        <v>21</v>
      </c>
      <c r="M16" s="209" t="n">
        <f aca="false">G16*(1+L16/100)</f>
        <v>0</v>
      </c>
      <c r="N16" s="209" t="n">
        <v>0</v>
      </c>
      <c r="O16" s="209" t="n">
        <f aca="false">ROUND(E16*N16,2)</f>
        <v>0</v>
      </c>
      <c r="P16" s="209" t="n">
        <v>0</v>
      </c>
      <c r="Q16" s="209" t="n">
        <f aca="false">ROUND(E16*P16,2)</f>
        <v>0</v>
      </c>
      <c r="R16" s="209"/>
      <c r="S16" s="209" t="s">
        <v>146</v>
      </c>
      <c r="T16" s="209" t="s">
        <v>147</v>
      </c>
      <c r="U16" s="209" t="n">
        <v>0</v>
      </c>
      <c r="V16" s="209" t="n">
        <f aca="false">ROUND(E16*U16,2)</f>
        <v>0</v>
      </c>
      <c r="W16" s="209"/>
      <c r="X16" s="209" t="s">
        <v>148</v>
      </c>
      <c r="Y16" s="210" t="n">
        <f aca="false">I16</f>
        <v>0</v>
      </c>
      <c r="Z16" s="210" t="n">
        <f aca="false">K16</f>
        <v>0</v>
      </c>
      <c r="AA16" s="210" t="n">
        <f aca="false">M16</f>
        <v>0</v>
      </c>
      <c r="AB16" s="210" t="n">
        <f aca="false">O16</f>
        <v>0</v>
      </c>
      <c r="AC16" s="210" t="n">
        <f aca="false">Q16</f>
        <v>0</v>
      </c>
      <c r="AD16" s="210" t="n">
        <f aca="false">V16</f>
        <v>0</v>
      </c>
      <c r="AE16" s="211"/>
      <c r="AF16" s="210" t="n">
        <f aca="false">G16</f>
        <v>0</v>
      </c>
      <c r="AG16" s="211" t="s">
        <v>149</v>
      </c>
      <c r="AH16" s="211"/>
      <c r="AI16" s="211"/>
      <c r="AJ16" s="211"/>
      <c r="AK16" s="211"/>
      <c r="AL16" s="211"/>
      <c r="AM16" s="211"/>
      <c r="AN16" s="211"/>
      <c r="AO16" s="211"/>
      <c r="AP16" s="211"/>
      <c r="AQ16" s="211"/>
      <c r="AR16" s="211"/>
      <c r="AS16" s="211"/>
      <c r="AT16" s="211"/>
      <c r="AU16" s="211"/>
      <c r="AV16" s="211"/>
      <c r="AW16" s="211"/>
      <c r="AX16" s="211"/>
      <c r="AY16" s="211"/>
      <c r="AZ16" s="211"/>
      <c r="BA16" s="211"/>
      <c r="BB16" s="211"/>
      <c r="BC16" s="211"/>
      <c r="BD16" s="211"/>
      <c r="BE16" s="211"/>
      <c r="BF16" s="211"/>
      <c r="BG16" s="211"/>
      <c r="BH16" s="211"/>
    </row>
    <row r="17" customFormat="false" ht="12.75" hidden="false" customHeight="true" outlineLevel="1" collapsed="false">
      <c r="A17" s="212"/>
      <c r="B17" s="213"/>
      <c r="C17" s="217" t="s">
        <v>160</v>
      </c>
      <c r="D17" s="217"/>
      <c r="E17" s="217"/>
      <c r="F17" s="217"/>
      <c r="G17" s="217"/>
      <c r="H17" s="215"/>
      <c r="I17" s="207"/>
      <c r="J17" s="209"/>
      <c r="K17" s="209"/>
      <c r="L17" s="209"/>
      <c r="M17" s="209"/>
      <c r="N17" s="209"/>
      <c r="O17" s="209"/>
      <c r="P17" s="209"/>
      <c r="Q17" s="209"/>
      <c r="R17" s="209"/>
      <c r="S17" s="209"/>
      <c r="T17" s="209"/>
      <c r="U17" s="209"/>
      <c r="V17" s="209"/>
      <c r="W17" s="209"/>
      <c r="X17" s="209"/>
      <c r="Y17" s="211"/>
      <c r="Z17" s="211"/>
      <c r="AA17" s="211"/>
      <c r="AB17" s="211"/>
      <c r="AC17" s="211"/>
      <c r="AD17" s="211"/>
      <c r="AE17" s="211"/>
      <c r="AF17" s="211"/>
      <c r="AG17" s="211" t="s">
        <v>151</v>
      </c>
      <c r="AH17" s="211"/>
      <c r="AI17" s="211"/>
      <c r="AJ17" s="211"/>
      <c r="AK17" s="211"/>
      <c r="AL17" s="211"/>
      <c r="AM17" s="211"/>
      <c r="AN17" s="211"/>
      <c r="AO17" s="211"/>
      <c r="AP17" s="211"/>
      <c r="AQ17" s="211"/>
      <c r="AR17" s="211"/>
      <c r="AS17" s="211"/>
      <c r="AT17" s="211"/>
      <c r="AU17" s="211"/>
      <c r="AV17" s="211"/>
      <c r="AW17" s="211"/>
      <c r="AX17" s="211"/>
      <c r="AY17" s="211"/>
      <c r="AZ17" s="211"/>
      <c r="BA17" s="211"/>
      <c r="BB17" s="211"/>
      <c r="BC17" s="211"/>
      <c r="BD17" s="211"/>
      <c r="BE17" s="211"/>
      <c r="BF17" s="211"/>
      <c r="BG17" s="211"/>
      <c r="BH17" s="211"/>
    </row>
    <row r="18" customFormat="false" ht="12.75" hidden="false" customHeight="true" outlineLevel="1" collapsed="false">
      <c r="A18" s="212"/>
      <c r="B18" s="213"/>
      <c r="C18" s="218" t="s">
        <v>161</v>
      </c>
      <c r="D18" s="218"/>
      <c r="E18" s="218"/>
      <c r="F18" s="218"/>
      <c r="G18" s="218"/>
      <c r="H18" s="215"/>
      <c r="I18" s="207"/>
      <c r="J18" s="209"/>
      <c r="K18" s="209"/>
      <c r="L18" s="209"/>
      <c r="M18" s="209"/>
      <c r="N18" s="209"/>
      <c r="O18" s="209"/>
      <c r="P18" s="209"/>
      <c r="Q18" s="209"/>
      <c r="R18" s="209"/>
      <c r="S18" s="209"/>
      <c r="T18" s="209"/>
      <c r="U18" s="209"/>
      <c r="V18" s="209"/>
      <c r="W18" s="209"/>
      <c r="X18" s="209"/>
      <c r="Y18" s="211"/>
      <c r="Z18" s="211"/>
      <c r="AA18" s="211"/>
      <c r="AB18" s="211"/>
      <c r="AC18" s="211"/>
      <c r="AD18" s="211"/>
      <c r="AE18" s="211"/>
      <c r="AF18" s="211"/>
      <c r="AG18" s="211" t="s">
        <v>151</v>
      </c>
      <c r="AH18" s="211"/>
      <c r="AI18" s="211"/>
      <c r="AJ18" s="211"/>
      <c r="AK18" s="211"/>
      <c r="AL18" s="211"/>
      <c r="AM18" s="211"/>
      <c r="AN18" s="211"/>
      <c r="AO18" s="211"/>
      <c r="AP18" s="211"/>
      <c r="AQ18" s="211"/>
      <c r="AR18" s="211"/>
      <c r="AS18" s="211"/>
      <c r="AT18" s="211"/>
      <c r="AU18" s="211"/>
      <c r="AV18" s="211"/>
      <c r="AW18" s="211"/>
      <c r="AX18" s="211"/>
      <c r="AY18" s="211"/>
      <c r="AZ18" s="211"/>
      <c r="BA18" s="211"/>
      <c r="BB18" s="211"/>
      <c r="BC18" s="211"/>
      <c r="BD18" s="211"/>
      <c r="BE18" s="211"/>
      <c r="BF18" s="211"/>
      <c r="BG18" s="211"/>
      <c r="BH18" s="211"/>
    </row>
    <row r="19" customFormat="false" ht="22.5" hidden="false" customHeight="true" outlineLevel="1" collapsed="false">
      <c r="A19" s="212"/>
      <c r="B19" s="213"/>
      <c r="C19" s="218" t="s">
        <v>162</v>
      </c>
      <c r="D19" s="218"/>
      <c r="E19" s="218"/>
      <c r="F19" s="218"/>
      <c r="G19" s="218"/>
      <c r="H19" s="215"/>
      <c r="I19" s="207"/>
      <c r="J19" s="209"/>
      <c r="K19" s="209"/>
      <c r="L19" s="209"/>
      <c r="M19" s="209"/>
      <c r="N19" s="209"/>
      <c r="O19" s="209"/>
      <c r="P19" s="209"/>
      <c r="Q19" s="209"/>
      <c r="R19" s="209"/>
      <c r="S19" s="209"/>
      <c r="T19" s="209"/>
      <c r="U19" s="209"/>
      <c r="V19" s="209"/>
      <c r="W19" s="209"/>
      <c r="X19" s="209"/>
      <c r="Y19" s="211"/>
      <c r="Z19" s="211"/>
      <c r="AA19" s="211"/>
      <c r="AB19" s="211"/>
      <c r="AC19" s="211"/>
      <c r="AD19" s="211"/>
      <c r="AE19" s="211"/>
      <c r="AF19" s="211"/>
      <c r="AG19" s="211" t="s">
        <v>151</v>
      </c>
      <c r="AH19" s="211"/>
      <c r="AI19" s="211"/>
      <c r="AJ19" s="211"/>
      <c r="AK19" s="211"/>
      <c r="AL19" s="211"/>
      <c r="AM19" s="211"/>
      <c r="AN19" s="211"/>
      <c r="AO19" s="211"/>
      <c r="AP19" s="211"/>
      <c r="AQ19" s="211"/>
      <c r="AR19" s="211"/>
      <c r="AS19" s="211"/>
      <c r="AT19" s="211"/>
      <c r="AU19" s="211"/>
      <c r="AV19" s="211"/>
      <c r="AW19" s="211"/>
      <c r="AX19" s="211"/>
      <c r="AY19" s="211"/>
      <c r="AZ19" s="211"/>
      <c r="BA19" s="216" t="str">
        <f aca="false">C19</f>
        <v>Umožňuje výuku Angličtiny, Němčiny, Francouzštiny a dalších cizích jazyků při využití např.multimediálních výukových programů na DVD.</v>
      </c>
      <c r="BB19" s="211"/>
      <c r="BC19" s="211"/>
      <c r="BD19" s="211"/>
      <c r="BE19" s="211"/>
      <c r="BF19" s="211"/>
      <c r="BG19" s="211"/>
      <c r="BH19" s="211"/>
    </row>
    <row r="20" customFormat="false" ht="45" hidden="false" customHeight="true" outlineLevel="1" collapsed="false">
      <c r="A20" s="212"/>
      <c r="B20" s="213"/>
      <c r="C20" s="218" t="s">
        <v>163</v>
      </c>
      <c r="D20" s="218"/>
      <c r="E20" s="218"/>
      <c r="F20" s="218"/>
      <c r="G20" s="218"/>
      <c r="H20" s="215"/>
      <c r="I20" s="207"/>
      <c r="J20" s="209"/>
      <c r="K20" s="209"/>
      <c r="L20" s="209"/>
      <c r="M20" s="209"/>
      <c r="N20" s="209"/>
      <c r="O20" s="209"/>
      <c r="P20" s="209"/>
      <c r="Q20" s="209"/>
      <c r="R20" s="209"/>
      <c r="S20" s="209"/>
      <c r="T20" s="209"/>
      <c r="U20" s="209"/>
      <c r="V20" s="209"/>
      <c r="W20" s="209"/>
      <c r="X20" s="209"/>
      <c r="Y20" s="211"/>
      <c r="Z20" s="211"/>
      <c r="AA20" s="211"/>
      <c r="AB20" s="211"/>
      <c r="AC20" s="211"/>
      <c r="AD20" s="211"/>
      <c r="AE20" s="211"/>
      <c r="AF20" s="211"/>
      <c r="AG20" s="211" t="s">
        <v>151</v>
      </c>
      <c r="AH20" s="211"/>
      <c r="AI20" s="211"/>
      <c r="AJ20" s="211"/>
      <c r="AK20" s="211"/>
      <c r="AL20" s="211"/>
      <c r="AM20" s="211"/>
      <c r="AN20" s="211"/>
      <c r="AO20" s="211"/>
      <c r="AP20" s="211"/>
      <c r="AQ20" s="211"/>
      <c r="AR20" s="211"/>
      <c r="AS20" s="211"/>
      <c r="AT20" s="211"/>
      <c r="AU20" s="211"/>
      <c r="AV20" s="211"/>
      <c r="AW20" s="211"/>
      <c r="AX20" s="211"/>
      <c r="AY20" s="211"/>
      <c r="AZ20" s="211"/>
      <c r="BA20" s="216" t="str">
        <f aca="false">C20</f>
        <v>Všechny funkce Digitální jazykové laboratoře PD jsou centrálně obsluhovány a ovládány pomocí počítače učitele, který může být současně používán k přehrávání multimediálních výukových programů z DVD počítače, k výuce pomocí programů nainstalovaných na pevném disku počítače nebo programů stažených z internetu.</v>
      </c>
      <c r="BB20" s="211"/>
      <c r="BC20" s="211"/>
      <c r="BD20" s="211"/>
      <c r="BE20" s="211"/>
      <c r="BF20" s="211"/>
      <c r="BG20" s="211"/>
      <c r="BH20" s="211"/>
    </row>
    <row r="21" customFormat="false" ht="12.75" hidden="false" customHeight="false" outlineLevel="1" collapsed="false">
      <c r="A21" s="199" t="n">
        <v>5</v>
      </c>
      <c r="B21" s="200" t="s">
        <v>164</v>
      </c>
      <c r="C21" s="201" t="s">
        <v>165</v>
      </c>
      <c r="D21" s="202" t="s">
        <v>145</v>
      </c>
      <c r="E21" s="203" t="n">
        <v>1</v>
      </c>
      <c r="F21" s="204"/>
      <c r="G21" s="205" t="n">
        <f aca="false">ROUND(E21*F21,2)</f>
        <v>0</v>
      </c>
      <c r="H21" s="206"/>
      <c r="I21" s="207" t="n">
        <f aca="false">ROUND(E21*H21,2)</f>
        <v>0</v>
      </c>
      <c r="J21" s="208"/>
      <c r="K21" s="209" t="n">
        <f aca="false">ROUND(E21*J21,2)</f>
        <v>0</v>
      </c>
      <c r="L21" s="209" t="n">
        <v>21</v>
      </c>
      <c r="M21" s="209" t="n">
        <f aca="false">G21*(1+L21/100)</f>
        <v>0</v>
      </c>
      <c r="N21" s="209" t="n">
        <v>0</v>
      </c>
      <c r="O21" s="209" t="n">
        <f aca="false">ROUND(E21*N21,2)</f>
        <v>0</v>
      </c>
      <c r="P21" s="209" t="n">
        <v>0</v>
      </c>
      <c r="Q21" s="209" t="n">
        <f aca="false">ROUND(E21*P21,2)</f>
        <v>0</v>
      </c>
      <c r="R21" s="209"/>
      <c r="S21" s="209" t="s">
        <v>146</v>
      </c>
      <c r="T21" s="209" t="s">
        <v>147</v>
      </c>
      <c r="U21" s="209" t="n">
        <v>0</v>
      </c>
      <c r="V21" s="209" t="n">
        <f aca="false">ROUND(E21*U21,2)</f>
        <v>0</v>
      </c>
      <c r="W21" s="209"/>
      <c r="X21" s="209" t="s">
        <v>148</v>
      </c>
      <c r="Y21" s="210" t="n">
        <f aca="false">I21</f>
        <v>0</v>
      </c>
      <c r="Z21" s="210" t="n">
        <f aca="false">K21</f>
        <v>0</v>
      </c>
      <c r="AA21" s="210" t="n">
        <f aca="false">M21</f>
        <v>0</v>
      </c>
      <c r="AB21" s="210" t="n">
        <f aca="false">O21</f>
        <v>0</v>
      </c>
      <c r="AC21" s="210" t="n">
        <f aca="false">Q21</f>
        <v>0</v>
      </c>
      <c r="AD21" s="210" t="n">
        <f aca="false">V21</f>
        <v>0</v>
      </c>
      <c r="AE21" s="211"/>
      <c r="AF21" s="210" t="n">
        <f aca="false">G21</f>
        <v>0</v>
      </c>
      <c r="AG21" s="211" t="s">
        <v>149</v>
      </c>
      <c r="AH21" s="211"/>
      <c r="AI21" s="211"/>
      <c r="AJ21" s="211"/>
      <c r="AK21" s="211"/>
      <c r="AL21" s="211"/>
      <c r="AM21" s="211"/>
      <c r="AN21" s="211"/>
      <c r="AO21" s="211"/>
      <c r="AP21" s="211"/>
      <c r="AQ21" s="211"/>
      <c r="AR21" s="211"/>
      <c r="AS21" s="211"/>
      <c r="AT21" s="211"/>
      <c r="AU21" s="211"/>
      <c r="AV21" s="211"/>
      <c r="AW21" s="211"/>
      <c r="AX21" s="211"/>
      <c r="AY21" s="211"/>
      <c r="AZ21" s="211"/>
      <c r="BA21" s="211"/>
      <c r="BB21" s="211"/>
      <c r="BC21" s="211"/>
      <c r="BD21" s="211"/>
      <c r="BE21" s="211"/>
      <c r="BF21" s="211"/>
      <c r="BG21" s="211"/>
      <c r="BH21" s="211"/>
    </row>
    <row r="22" customFormat="false" ht="12.75" hidden="false" customHeight="true" outlineLevel="1" collapsed="false">
      <c r="A22" s="212"/>
      <c r="B22" s="213"/>
      <c r="C22" s="217" t="s">
        <v>166</v>
      </c>
      <c r="D22" s="217"/>
      <c r="E22" s="217"/>
      <c r="F22" s="217"/>
      <c r="G22" s="217"/>
      <c r="H22" s="215"/>
      <c r="I22" s="207"/>
      <c r="J22" s="209"/>
      <c r="K22" s="209"/>
      <c r="L22" s="209"/>
      <c r="M22" s="209"/>
      <c r="N22" s="209"/>
      <c r="O22" s="209"/>
      <c r="P22" s="209"/>
      <c r="Q22" s="209"/>
      <c r="R22" s="209"/>
      <c r="S22" s="209"/>
      <c r="T22" s="209"/>
      <c r="U22" s="209"/>
      <c r="V22" s="209"/>
      <c r="W22" s="209"/>
      <c r="X22" s="209"/>
      <c r="Y22" s="211"/>
      <c r="Z22" s="211"/>
      <c r="AA22" s="211"/>
      <c r="AB22" s="211"/>
      <c r="AC22" s="211"/>
      <c r="AD22" s="211"/>
      <c r="AE22" s="211"/>
      <c r="AF22" s="211"/>
      <c r="AG22" s="211" t="s">
        <v>151</v>
      </c>
      <c r="AH22" s="211"/>
      <c r="AI22" s="211"/>
      <c r="AJ22" s="211"/>
      <c r="AK22" s="211"/>
      <c r="AL22" s="211"/>
      <c r="AM22" s="211"/>
      <c r="AN22" s="211"/>
      <c r="AO22" s="211"/>
      <c r="AP22" s="211"/>
      <c r="AQ22" s="211"/>
      <c r="AR22" s="211"/>
      <c r="AS22" s="211"/>
      <c r="AT22" s="211"/>
      <c r="AU22" s="211"/>
      <c r="AV22" s="211"/>
      <c r="AW22" s="211"/>
      <c r="AX22" s="211"/>
      <c r="AY22" s="211"/>
      <c r="AZ22" s="211"/>
      <c r="BA22" s="211"/>
      <c r="BB22" s="211"/>
      <c r="BC22" s="211"/>
      <c r="BD22" s="211"/>
      <c r="BE22" s="211"/>
      <c r="BF22" s="211"/>
      <c r="BG22" s="211"/>
      <c r="BH22" s="211"/>
    </row>
    <row r="23" customFormat="false" ht="22.5" hidden="false" customHeight="true" outlineLevel="1" collapsed="false">
      <c r="A23" s="212"/>
      <c r="B23" s="213"/>
      <c r="C23" s="218" t="s">
        <v>167</v>
      </c>
      <c r="D23" s="218"/>
      <c r="E23" s="218"/>
      <c r="F23" s="218"/>
      <c r="G23" s="218"/>
      <c r="H23" s="215"/>
      <c r="I23" s="207"/>
      <c r="J23" s="209"/>
      <c r="K23" s="209"/>
      <c r="L23" s="209"/>
      <c r="M23" s="209"/>
      <c r="N23" s="209"/>
      <c r="O23" s="209"/>
      <c r="P23" s="209"/>
      <c r="Q23" s="209"/>
      <c r="R23" s="209"/>
      <c r="S23" s="209"/>
      <c r="T23" s="209"/>
      <c r="U23" s="209"/>
      <c r="V23" s="209"/>
      <c r="W23" s="209"/>
      <c r="X23" s="209"/>
      <c r="Y23" s="211"/>
      <c r="Z23" s="211"/>
      <c r="AA23" s="211"/>
      <c r="AB23" s="211"/>
      <c r="AC23" s="211"/>
      <c r="AD23" s="211"/>
      <c r="AE23" s="211"/>
      <c r="AF23" s="211"/>
      <c r="AG23" s="211" t="s">
        <v>151</v>
      </c>
      <c r="AH23" s="211"/>
      <c r="AI23" s="211"/>
      <c r="AJ23" s="211"/>
      <c r="AK23" s="211"/>
      <c r="AL23" s="211"/>
      <c r="AM23" s="211"/>
      <c r="AN23" s="211"/>
      <c r="AO23" s="211"/>
      <c r="AP23" s="211"/>
      <c r="AQ23" s="211"/>
      <c r="AR23" s="211"/>
      <c r="AS23" s="211"/>
      <c r="AT23" s="211"/>
      <c r="AU23" s="211"/>
      <c r="AV23" s="211"/>
      <c r="AW23" s="211"/>
      <c r="AX23" s="211"/>
      <c r="AY23" s="211"/>
      <c r="AZ23" s="211"/>
      <c r="BA23" s="216" t="str">
        <f aca="false">C23</f>
        <v>Umožní připojit jak 7.1, 5.1, 4.0, 2.1 nebo 2.0 stereo reproduktory, tak i stereo sluchátka nebo stereo mikrofon.</v>
      </c>
      <c r="BB23" s="211"/>
      <c r="BC23" s="211"/>
      <c r="BD23" s="211"/>
      <c r="BE23" s="211"/>
      <c r="BF23" s="211"/>
      <c r="BG23" s="211"/>
      <c r="BH23" s="211"/>
    </row>
    <row r="24" customFormat="false" ht="33.75" hidden="false" customHeight="true" outlineLevel="1" collapsed="false">
      <c r="A24" s="212"/>
      <c r="B24" s="213"/>
      <c r="C24" s="218" t="s">
        <v>168</v>
      </c>
      <c r="D24" s="218"/>
      <c r="E24" s="218"/>
      <c r="F24" s="218"/>
      <c r="G24" s="218"/>
      <c r="H24" s="215"/>
      <c r="I24" s="207"/>
      <c r="J24" s="209"/>
      <c r="K24" s="209"/>
      <c r="L24" s="209"/>
      <c r="M24" s="209"/>
      <c r="N24" s="209"/>
      <c r="O24" s="209"/>
      <c r="P24" s="209"/>
      <c r="Q24" s="209"/>
      <c r="R24" s="209"/>
      <c r="S24" s="209"/>
      <c r="T24" s="209"/>
      <c r="U24" s="209"/>
      <c r="V24" s="209"/>
      <c r="W24" s="209"/>
      <c r="X24" s="209"/>
      <c r="Y24" s="211"/>
      <c r="Z24" s="211"/>
      <c r="AA24" s="211"/>
      <c r="AB24" s="211"/>
      <c r="AC24" s="211"/>
      <c r="AD24" s="211"/>
      <c r="AE24" s="211"/>
      <c r="AF24" s="211"/>
      <c r="AG24" s="211" t="s">
        <v>151</v>
      </c>
      <c r="AH24" s="211"/>
      <c r="AI24" s="211"/>
      <c r="AJ24" s="211"/>
      <c r="AK24" s="211"/>
      <c r="AL24" s="211"/>
      <c r="AM24" s="211"/>
      <c r="AN24" s="211"/>
      <c r="AO24" s="211"/>
      <c r="AP24" s="211"/>
      <c r="AQ24" s="211"/>
      <c r="AR24" s="211"/>
      <c r="AS24" s="211"/>
      <c r="AT24" s="211"/>
      <c r="AU24" s="211"/>
      <c r="AV24" s="211"/>
      <c r="AW24" s="211"/>
      <c r="AX24" s="211"/>
      <c r="AY24" s="211"/>
      <c r="AZ24" s="211"/>
      <c r="BA24" s="216" t="str">
        <f aca="false">C24</f>
        <v>Navíc obsahuje jak analogový line-in tak digitální optický i koaxiální vstup pro nahrávání externího signálu např. z hudebních nástrojů nebo DVD přehrávačů. Digitální optický nebo koaxiální výstup pak umožňuje připojení k zesilovači.</v>
      </c>
      <c r="BB24" s="211"/>
      <c r="BC24" s="211"/>
      <c r="BD24" s="211"/>
      <c r="BE24" s="211"/>
      <c r="BF24" s="211"/>
      <c r="BG24" s="211"/>
      <c r="BH24" s="211"/>
    </row>
    <row r="25" customFormat="false" ht="19.4" hidden="false" customHeight="true" outlineLevel="1" collapsed="false">
      <c r="A25" s="212"/>
      <c r="B25" s="213"/>
      <c r="C25" s="218" t="s">
        <v>169</v>
      </c>
      <c r="D25" s="218"/>
      <c r="E25" s="218"/>
      <c r="F25" s="218"/>
      <c r="G25" s="218"/>
      <c r="H25" s="215"/>
      <c r="I25" s="207"/>
      <c r="J25" s="209"/>
      <c r="K25" s="209"/>
      <c r="L25" s="209"/>
      <c r="M25" s="209"/>
      <c r="N25" s="209"/>
      <c r="O25" s="209"/>
      <c r="P25" s="209"/>
      <c r="Q25" s="209"/>
      <c r="R25" s="209"/>
      <c r="S25" s="209"/>
      <c r="T25" s="209"/>
      <c r="U25" s="209"/>
      <c r="V25" s="209"/>
      <c r="W25" s="209"/>
      <c r="X25" s="209"/>
      <c r="Y25" s="211"/>
      <c r="Z25" s="211"/>
      <c r="AA25" s="211"/>
      <c r="AB25" s="211"/>
      <c r="AC25" s="211"/>
      <c r="AD25" s="211"/>
      <c r="AE25" s="211"/>
      <c r="AF25" s="211"/>
      <c r="AG25" s="211" t="s">
        <v>151</v>
      </c>
      <c r="AH25" s="211"/>
      <c r="AI25" s="211"/>
      <c r="AJ25" s="211"/>
      <c r="AK25" s="211"/>
      <c r="AL25" s="211"/>
      <c r="AM25" s="211"/>
      <c r="AN25" s="211"/>
      <c r="AO25" s="211"/>
      <c r="AP25" s="211"/>
      <c r="AQ25" s="211"/>
      <c r="AR25" s="211"/>
      <c r="AS25" s="211"/>
      <c r="AT25" s="211"/>
      <c r="AU25" s="211"/>
      <c r="AV25" s="211"/>
      <c r="AW25" s="211"/>
      <c r="AX25" s="211"/>
      <c r="AY25" s="211"/>
      <c r="AZ25" s="211"/>
      <c r="BA25" s="216" t="str">
        <f aca="false">C25</f>
        <v>Pomocí propracovaného softwaru lze vyladit nastavení prostorových efektů, ekvalizéru nebo Karaoke funkcí.</v>
      </c>
      <c r="BB25" s="211"/>
      <c r="BC25" s="211"/>
      <c r="BD25" s="211"/>
      <c r="BE25" s="211"/>
      <c r="BF25" s="211"/>
      <c r="BG25" s="211"/>
      <c r="BH25" s="211"/>
    </row>
    <row r="26" customFormat="false" ht="12.75" hidden="false" customHeight="false" outlineLevel="1" collapsed="false">
      <c r="A26" s="199" t="n">
        <v>6</v>
      </c>
      <c r="B26" s="200" t="s">
        <v>170</v>
      </c>
      <c r="C26" s="201" t="s">
        <v>171</v>
      </c>
      <c r="D26" s="202" t="s">
        <v>145</v>
      </c>
      <c r="E26" s="203" t="n">
        <v>1</v>
      </c>
      <c r="F26" s="204"/>
      <c r="G26" s="205" t="n">
        <f aca="false">ROUND(E26*F26,2)</f>
        <v>0</v>
      </c>
      <c r="H26" s="206"/>
      <c r="I26" s="207" t="n">
        <f aca="false">ROUND(E26*H26,2)</f>
        <v>0</v>
      </c>
      <c r="J26" s="208"/>
      <c r="K26" s="209" t="n">
        <f aca="false">ROUND(E26*J26,2)</f>
        <v>0</v>
      </c>
      <c r="L26" s="209" t="n">
        <v>21</v>
      </c>
      <c r="M26" s="209" t="n">
        <f aca="false">G26*(1+L26/100)</f>
        <v>0</v>
      </c>
      <c r="N26" s="209" t="n">
        <v>0</v>
      </c>
      <c r="O26" s="209" t="n">
        <f aca="false">ROUND(E26*N26,2)</f>
        <v>0</v>
      </c>
      <c r="P26" s="209" t="n">
        <v>0</v>
      </c>
      <c r="Q26" s="209" t="n">
        <f aca="false">ROUND(E26*P26,2)</f>
        <v>0</v>
      </c>
      <c r="R26" s="209"/>
      <c r="S26" s="209" t="s">
        <v>146</v>
      </c>
      <c r="T26" s="209" t="s">
        <v>147</v>
      </c>
      <c r="U26" s="209" t="n">
        <v>0</v>
      </c>
      <c r="V26" s="209" t="n">
        <f aca="false">ROUND(E26*U26,2)</f>
        <v>0</v>
      </c>
      <c r="W26" s="209"/>
      <c r="X26" s="209" t="s">
        <v>148</v>
      </c>
      <c r="Y26" s="210" t="n">
        <f aca="false">I26</f>
        <v>0</v>
      </c>
      <c r="Z26" s="210" t="n">
        <f aca="false">K26</f>
        <v>0</v>
      </c>
      <c r="AA26" s="210" t="n">
        <f aca="false">M26</f>
        <v>0</v>
      </c>
      <c r="AB26" s="210" t="n">
        <f aca="false">O26</f>
        <v>0</v>
      </c>
      <c r="AC26" s="210" t="n">
        <f aca="false">Q26</f>
        <v>0</v>
      </c>
      <c r="AD26" s="210" t="n">
        <f aca="false">V26</f>
        <v>0</v>
      </c>
      <c r="AE26" s="211"/>
      <c r="AF26" s="210" t="n">
        <f aca="false">G26</f>
        <v>0</v>
      </c>
      <c r="AG26" s="211" t="s">
        <v>149</v>
      </c>
      <c r="AH26" s="211"/>
      <c r="AI26" s="211"/>
      <c r="AJ26" s="211"/>
      <c r="AK26" s="211"/>
      <c r="AL26" s="211"/>
      <c r="AM26" s="211"/>
      <c r="AN26" s="211"/>
      <c r="AO26" s="211"/>
      <c r="AP26" s="211"/>
      <c r="AQ26" s="211"/>
      <c r="AR26" s="211"/>
      <c r="AS26" s="211"/>
      <c r="AT26" s="211"/>
      <c r="AU26" s="211"/>
      <c r="AV26" s="211"/>
      <c r="AW26" s="211"/>
      <c r="AX26" s="211"/>
      <c r="AY26" s="211"/>
      <c r="AZ26" s="211"/>
      <c r="BA26" s="211"/>
      <c r="BB26" s="211"/>
      <c r="BC26" s="211"/>
      <c r="BD26" s="211"/>
      <c r="BE26" s="211"/>
      <c r="BF26" s="211"/>
      <c r="BG26" s="211"/>
      <c r="BH26" s="211"/>
    </row>
    <row r="27" customFormat="false" ht="146.25" hidden="false" customHeight="true" outlineLevel="1" collapsed="false">
      <c r="A27" s="212"/>
      <c r="B27" s="213"/>
      <c r="C27" s="217" t="s">
        <v>172</v>
      </c>
      <c r="D27" s="217"/>
      <c r="E27" s="217"/>
      <c r="F27" s="217"/>
      <c r="G27" s="217"/>
      <c r="H27" s="215"/>
      <c r="I27" s="207"/>
      <c r="J27" s="209"/>
      <c r="K27" s="209"/>
      <c r="L27" s="209"/>
      <c r="M27" s="209"/>
      <c r="N27" s="209"/>
      <c r="O27" s="209"/>
      <c r="P27" s="209"/>
      <c r="Q27" s="209"/>
      <c r="R27" s="209"/>
      <c r="S27" s="209"/>
      <c r="T27" s="209"/>
      <c r="U27" s="209"/>
      <c r="V27" s="209"/>
      <c r="W27" s="209"/>
      <c r="X27" s="209"/>
      <c r="Y27" s="211"/>
      <c r="Z27" s="211"/>
      <c r="AA27" s="211"/>
      <c r="AB27" s="211"/>
      <c r="AC27" s="211"/>
      <c r="AD27" s="211"/>
      <c r="AE27" s="211"/>
      <c r="AF27" s="211"/>
      <c r="AG27" s="211" t="s">
        <v>151</v>
      </c>
      <c r="AH27" s="211"/>
      <c r="AI27" s="211"/>
      <c r="AJ27" s="211"/>
      <c r="AK27" s="211"/>
      <c r="AL27" s="211"/>
      <c r="AM27" s="211"/>
      <c r="AN27" s="211"/>
      <c r="AO27" s="211"/>
      <c r="AP27" s="211"/>
      <c r="AQ27" s="211"/>
      <c r="AR27" s="211"/>
      <c r="AS27" s="211"/>
      <c r="AT27" s="211"/>
      <c r="AU27" s="211"/>
      <c r="AV27" s="211"/>
      <c r="AW27" s="211"/>
      <c r="AX27" s="211"/>
      <c r="AY27" s="211"/>
      <c r="AZ27" s="211"/>
      <c r="BA27" s="216" t="str">
        <f aca="false">C27</f>
        <v>Interaktivní tabule  s multidotykem (4 dotyky) a automatickým rozpoznámím funkcí - pero píše, prst ovládá, dlaň maže. Povrch je magnetický a určený pro promítání obrazu = matný, dobře eliminuje odlesky. Popisovače jsou bezdrátové,  bezbateriové a mechanicky odolné. Součástí tabule je aktivní lišta pro dva popisovače. Výběr požadované barvy popisovače se prování stiskem tlačítka příslušné barvy.Tabule s maximálními rozměry 2000 x 1400mm. Aktivní plocha  vyplňuje celou plochu uvnitř rámu a má úhlopříčku 87“. Včetně montáže - instalace, rozvody USB, rozvody 220V (včetně revize). Včetně SW balíčku,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Zadavatel požaduje software SMART Notebook, z důvodu kompatibility se současným softwarem a kompatibilitou všech aplikací se současně používanými.</v>
      </c>
      <c r="BB27" s="211"/>
      <c r="BC27" s="211"/>
      <c r="BD27" s="211"/>
      <c r="BE27" s="211"/>
      <c r="BF27" s="211"/>
      <c r="BG27" s="211"/>
      <c r="BH27" s="211"/>
    </row>
    <row r="28" customFormat="false" ht="22.5" hidden="false" customHeight="false" outlineLevel="1" collapsed="false">
      <c r="A28" s="199" t="n">
        <v>7</v>
      </c>
      <c r="B28" s="200" t="s">
        <v>173</v>
      </c>
      <c r="C28" s="201" t="s">
        <v>174</v>
      </c>
      <c r="D28" s="202" t="s">
        <v>145</v>
      </c>
      <c r="E28" s="203" t="n">
        <v>1</v>
      </c>
      <c r="F28" s="204"/>
      <c r="G28" s="205" t="n">
        <f aca="false">ROUND(E28*F28,2)</f>
        <v>0</v>
      </c>
      <c r="H28" s="206"/>
      <c r="I28" s="207" t="n">
        <f aca="false">ROUND(E28*H28,2)</f>
        <v>0</v>
      </c>
      <c r="J28" s="208"/>
      <c r="K28" s="209" t="n">
        <f aca="false">ROUND(E28*J28,2)</f>
        <v>0</v>
      </c>
      <c r="L28" s="209" t="n">
        <v>21</v>
      </c>
      <c r="M28" s="209" t="n">
        <f aca="false">G28*(1+L28/100)</f>
        <v>0</v>
      </c>
      <c r="N28" s="209" t="n">
        <v>0</v>
      </c>
      <c r="O28" s="209" t="n">
        <f aca="false">ROUND(E28*N28,2)</f>
        <v>0</v>
      </c>
      <c r="P28" s="209" t="n">
        <v>0</v>
      </c>
      <c r="Q28" s="209" t="n">
        <f aca="false">ROUND(E28*P28,2)</f>
        <v>0</v>
      </c>
      <c r="R28" s="209"/>
      <c r="S28" s="209" t="s">
        <v>146</v>
      </c>
      <c r="T28" s="209" t="s">
        <v>147</v>
      </c>
      <c r="U28" s="209" t="n">
        <v>0</v>
      </c>
      <c r="V28" s="209" t="n">
        <f aca="false">ROUND(E28*U28,2)</f>
        <v>0</v>
      </c>
      <c r="W28" s="209"/>
      <c r="X28" s="209" t="s">
        <v>148</v>
      </c>
      <c r="Y28" s="210" t="n">
        <f aca="false">I28</f>
        <v>0</v>
      </c>
      <c r="Z28" s="210" t="n">
        <f aca="false">K28</f>
        <v>0</v>
      </c>
      <c r="AA28" s="210" t="n">
        <f aca="false">M28</f>
        <v>0</v>
      </c>
      <c r="AB28" s="210" t="n">
        <f aca="false">O28</f>
        <v>0</v>
      </c>
      <c r="AC28" s="210" t="n">
        <f aca="false">Q28</f>
        <v>0</v>
      </c>
      <c r="AD28" s="210" t="n">
        <f aca="false">V28</f>
        <v>0</v>
      </c>
      <c r="AE28" s="211"/>
      <c r="AF28" s="210" t="n">
        <f aca="false">G28</f>
        <v>0</v>
      </c>
      <c r="AG28" s="211" t="s">
        <v>149</v>
      </c>
      <c r="AH28" s="211"/>
      <c r="AI28" s="211"/>
      <c r="AJ28" s="211"/>
      <c r="AK28" s="211"/>
      <c r="AL28" s="211"/>
      <c r="AM28" s="211"/>
      <c r="AN28" s="211"/>
      <c r="AO28" s="211"/>
      <c r="AP28" s="211"/>
      <c r="AQ28" s="211"/>
      <c r="AR28" s="211"/>
      <c r="AS28" s="211"/>
      <c r="AT28" s="211"/>
      <c r="AU28" s="211"/>
      <c r="AV28" s="211"/>
      <c r="AW28" s="211"/>
      <c r="AX28" s="211"/>
      <c r="AY28" s="211"/>
      <c r="AZ28" s="211"/>
      <c r="BA28" s="211"/>
      <c r="BB28" s="211"/>
      <c r="BC28" s="211"/>
      <c r="BD28" s="211"/>
      <c r="BE28" s="211"/>
      <c r="BF28" s="211"/>
      <c r="BG28" s="211"/>
      <c r="BH28" s="211"/>
    </row>
    <row r="29" customFormat="false" ht="56.25" hidden="false" customHeight="true" outlineLevel="1" collapsed="false">
      <c r="A29" s="212"/>
      <c r="B29" s="213"/>
      <c r="C29" s="217" t="s">
        <v>175</v>
      </c>
      <c r="D29" s="217"/>
      <c r="E29" s="217"/>
      <c r="F29" s="217"/>
      <c r="G29" s="217"/>
      <c r="H29" s="215"/>
      <c r="I29" s="207"/>
      <c r="J29" s="209"/>
      <c r="K29" s="209"/>
      <c r="L29" s="209"/>
      <c r="M29" s="209"/>
      <c r="N29" s="209"/>
      <c r="O29" s="209"/>
      <c r="P29" s="209"/>
      <c r="Q29" s="209"/>
      <c r="R29" s="209"/>
      <c r="S29" s="209"/>
      <c r="T29" s="209"/>
      <c r="U29" s="209"/>
      <c r="V29" s="209"/>
      <c r="W29" s="209"/>
      <c r="X29" s="209"/>
      <c r="Y29" s="211"/>
      <c r="Z29" s="211"/>
      <c r="AA29" s="211"/>
      <c r="AB29" s="211"/>
      <c r="AC29" s="211"/>
      <c r="AD29" s="211"/>
      <c r="AE29" s="211"/>
      <c r="AF29" s="211"/>
      <c r="AG29" s="211" t="s">
        <v>151</v>
      </c>
      <c r="AH29" s="211"/>
      <c r="AI29" s="211"/>
      <c r="AJ29" s="211"/>
      <c r="AK29" s="211"/>
      <c r="AL29" s="211"/>
      <c r="AM29" s="211"/>
      <c r="AN29" s="211"/>
      <c r="AO29" s="211"/>
      <c r="AP29" s="211"/>
      <c r="AQ29" s="211"/>
      <c r="AR29" s="211"/>
      <c r="AS29" s="211"/>
      <c r="AT29" s="211"/>
      <c r="AU29" s="211"/>
      <c r="AV29" s="211"/>
      <c r="AW29" s="211"/>
      <c r="AX29" s="211"/>
      <c r="AY29" s="211"/>
      <c r="AZ29" s="211"/>
      <c r="BA29" s="216" t="str">
        <f aca="false">C29</f>
        <v>3LCD projektor s krátkou vzdáleností projekce obrazu ve špičkové kvalitě pro podnikové a vzdělávací projekce. WXGA rozlišení 1280 x 800, 16:10, jas 3 400 lumenů, vysoký kontrast 16 000:1, 1,07 miliardy barev, úhlopříčka promítání 53“ - 116“, projekční vzdálenost od 0,5 m, životnost až 5000/10 000 hodin (normal/eco režim); konektory: USB 3v1 (obraz/myš/zvuk), 2x VGA, HDMI, LAN, Audio In/Out, 2x Stereo mini-jack, 2x RGB vstup, S-Video, RS-232C, Wi-Fi, reproduktor 16 W.</v>
      </c>
      <c r="BB29" s="211"/>
      <c r="BC29" s="211"/>
      <c r="BD29" s="211"/>
      <c r="BE29" s="211"/>
      <c r="BF29" s="211"/>
      <c r="BG29" s="211"/>
      <c r="BH29" s="211"/>
    </row>
    <row r="30" customFormat="false" ht="12.75" hidden="false" customHeight="false" outlineLevel="1" collapsed="false">
      <c r="A30" s="212"/>
      <c r="B30" s="213"/>
      <c r="C30" s="219"/>
      <c r="D30" s="220"/>
      <c r="E30" s="221"/>
      <c r="F30" s="222"/>
      <c r="G30" s="222"/>
      <c r="H30" s="215"/>
      <c r="I30" s="207"/>
      <c r="J30" s="209"/>
      <c r="K30" s="209"/>
      <c r="L30" s="209"/>
      <c r="M30" s="209"/>
      <c r="N30" s="209"/>
      <c r="O30" s="209"/>
      <c r="P30" s="209"/>
      <c r="Q30" s="209"/>
      <c r="R30" s="209"/>
      <c r="S30" s="209"/>
      <c r="T30" s="209"/>
      <c r="U30" s="209"/>
      <c r="V30" s="209"/>
      <c r="W30" s="209"/>
      <c r="X30" s="209"/>
      <c r="Y30" s="211"/>
      <c r="Z30" s="211"/>
      <c r="AA30" s="211"/>
      <c r="AB30" s="211"/>
      <c r="AC30" s="211"/>
      <c r="AD30" s="211"/>
      <c r="AE30" s="211"/>
      <c r="AF30" s="211"/>
      <c r="AG30" s="211" t="s">
        <v>151</v>
      </c>
      <c r="AH30" s="211"/>
      <c r="AI30" s="211"/>
      <c r="AJ30" s="211"/>
      <c r="AK30" s="211"/>
      <c r="AL30" s="211"/>
      <c r="AM30" s="211"/>
      <c r="AN30" s="211"/>
      <c r="AO30" s="211"/>
      <c r="AP30" s="211"/>
      <c r="AQ30" s="211"/>
      <c r="AR30" s="211"/>
      <c r="AS30" s="211"/>
      <c r="AT30" s="211"/>
      <c r="AU30" s="211"/>
      <c r="AV30" s="211"/>
      <c r="AW30" s="211"/>
      <c r="AX30" s="211"/>
      <c r="AY30" s="211"/>
      <c r="AZ30" s="211"/>
      <c r="BA30" s="211"/>
      <c r="BB30" s="211"/>
      <c r="BC30" s="211"/>
      <c r="BD30" s="211"/>
      <c r="BE30" s="211"/>
      <c r="BF30" s="211"/>
      <c r="BG30" s="211"/>
      <c r="BH30" s="211"/>
    </row>
    <row r="31" customFormat="false" ht="12.8" hidden="false" customHeight="true" outlineLevel="1" collapsed="false">
      <c r="A31" s="212"/>
      <c r="B31" s="213"/>
      <c r="C31" s="218" t="s">
        <v>176</v>
      </c>
      <c r="D31" s="218"/>
      <c r="E31" s="218"/>
      <c r="F31" s="218"/>
      <c r="G31" s="218"/>
      <c r="H31" s="215"/>
      <c r="I31" s="207"/>
      <c r="J31" s="209"/>
      <c r="K31" s="209"/>
      <c r="L31" s="209"/>
      <c r="M31" s="209"/>
      <c r="N31" s="209"/>
      <c r="O31" s="209"/>
      <c r="P31" s="209"/>
      <c r="Q31" s="209"/>
      <c r="R31" s="209"/>
      <c r="S31" s="209"/>
      <c r="T31" s="209"/>
      <c r="U31" s="209"/>
      <c r="V31" s="209"/>
      <c r="W31" s="209"/>
      <c r="X31" s="209"/>
      <c r="Y31" s="211"/>
      <c r="Z31" s="211"/>
      <c r="AA31" s="211"/>
      <c r="AB31" s="211"/>
      <c r="AC31" s="211"/>
      <c r="AD31" s="211"/>
      <c r="AE31" s="211"/>
      <c r="AF31" s="211"/>
      <c r="AG31" s="211" t="s">
        <v>151</v>
      </c>
      <c r="AH31" s="211"/>
      <c r="AI31" s="211"/>
      <c r="AJ31" s="211"/>
      <c r="AK31" s="211"/>
      <c r="AL31" s="211"/>
      <c r="AM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row>
    <row r="32" customFormat="false" ht="22.5" hidden="false" customHeight="false" outlineLevel="1" collapsed="false">
      <c r="A32" s="199" t="n">
        <v>8</v>
      </c>
      <c r="B32" s="200" t="s">
        <v>177</v>
      </c>
      <c r="C32" s="201" t="s">
        <v>178</v>
      </c>
      <c r="D32" s="202" t="s">
        <v>145</v>
      </c>
      <c r="E32" s="203" t="n">
        <v>1</v>
      </c>
      <c r="F32" s="204"/>
      <c r="G32" s="205" t="n">
        <f aca="false">ROUND(E32*F32,2)</f>
        <v>0</v>
      </c>
      <c r="H32" s="206"/>
      <c r="I32" s="207" t="n">
        <f aca="false">ROUND(E32*H32,2)</f>
        <v>0</v>
      </c>
      <c r="J32" s="208"/>
      <c r="K32" s="209" t="n">
        <f aca="false">ROUND(E32*J32,2)</f>
        <v>0</v>
      </c>
      <c r="L32" s="209" t="n">
        <v>21</v>
      </c>
      <c r="M32" s="209" t="n">
        <f aca="false">G32*(1+L32/100)</f>
        <v>0</v>
      </c>
      <c r="N32" s="209" t="n">
        <v>0</v>
      </c>
      <c r="O32" s="209" t="n">
        <f aca="false">ROUND(E32*N32,2)</f>
        <v>0</v>
      </c>
      <c r="P32" s="209" t="n">
        <v>0</v>
      </c>
      <c r="Q32" s="209" t="n">
        <f aca="false">ROUND(E32*P32,2)</f>
        <v>0</v>
      </c>
      <c r="R32" s="209"/>
      <c r="S32" s="209" t="s">
        <v>146</v>
      </c>
      <c r="T32" s="209" t="s">
        <v>147</v>
      </c>
      <c r="U32" s="209" t="n">
        <v>0</v>
      </c>
      <c r="V32" s="209" t="n">
        <f aca="false">ROUND(E32*U32,2)</f>
        <v>0</v>
      </c>
      <c r="W32" s="209"/>
      <c r="X32" s="209" t="s">
        <v>148</v>
      </c>
      <c r="Y32" s="210" t="n">
        <f aca="false">I32</f>
        <v>0</v>
      </c>
      <c r="Z32" s="210" t="n">
        <f aca="false">K32</f>
        <v>0</v>
      </c>
      <c r="AA32" s="210" t="n">
        <f aca="false">M32</f>
        <v>0</v>
      </c>
      <c r="AB32" s="210" t="n">
        <f aca="false">O32</f>
        <v>0</v>
      </c>
      <c r="AC32" s="210" t="n">
        <f aca="false">Q32</f>
        <v>0</v>
      </c>
      <c r="AD32" s="210" t="n">
        <f aca="false">V32</f>
        <v>0</v>
      </c>
      <c r="AE32" s="211"/>
      <c r="AF32" s="210" t="n">
        <f aca="false">G32</f>
        <v>0</v>
      </c>
      <c r="AG32" s="211" t="s">
        <v>149</v>
      </c>
      <c r="AH32" s="211"/>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row>
    <row r="33" customFormat="false" ht="12.75" hidden="false" customHeight="true" outlineLevel="1" collapsed="false">
      <c r="A33" s="212"/>
      <c r="B33" s="213"/>
      <c r="C33" s="217" t="s">
        <v>179</v>
      </c>
      <c r="D33" s="217"/>
      <c r="E33" s="217"/>
      <c r="F33" s="217"/>
      <c r="G33" s="217"/>
      <c r="H33" s="215"/>
      <c r="I33" s="207"/>
      <c r="J33" s="209"/>
      <c r="K33" s="209"/>
      <c r="L33" s="209"/>
      <c r="M33" s="209"/>
      <c r="N33" s="209"/>
      <c r="O33" s="209"/>
      <c r="P33" s="209"/>
      <c r="Q33" s="209"/>
      <c r="R33" s="209"/>
      <c r="S33" s="209"/>
      <c r="T33" s="209"/>
      <c r="U33" s="209"/>
      <c r="V33" s="209"/>
      <c r="W33" s="209"/>
      <c r="X33" s="209"/>
      <c r="Y33" s="211"/>
      <c r="Z33" s="211"/>
      <c r="AA33" s="211"/>
      <c r="AB33" s="211"/>
      <c r="AC33" s="211"/>
      <c r="AD33" s="211"/>
      <c r="AE33" s="211"/>
      <c r="AF33" s="211"/>
      <c r="AG33" s="211" t="s">
        <v>151</v>
      </c>
      <c r="AH33" s="211"/>
      <c r="AI33" s="211"/>
      <c r="AJ33" s="211"/>
      <c r="AK33" s="211"/>
      <c r="AL33" s="211"/>
      <c r="AM33" s="211"/>
      <c r="AN33" s="211"/>
      <c r="AO33" s="211"/>
      <c r="AP33" s="211"/>
      <c r="AQ33" s="211"/>
      <c r="AR33" s="211"/>
      <c r="AS33" s="211"/>
      <c r="AT33" s="211"/>
      <c r="AU33" s="211"/>
      <c r="AV33" s="211"/>
      <c r="AW33" s="211"/>
      <c r="AX33" s="211"/>
      <c r="AY33" s="211"/>
      <c r="AZ33" s="211"/>
      <c r="BA33" s="211"/>
      <c r="BB33" s="211"/>
      <c r="BC33" s="211"/>
      <c r="BD33" s="211"/>
      <c r="BE33" s="211"/>
      <c r="BF33" s="211"/>
      <c r="BG33" s="211"/>
      <c r="BH33" s="211"/>
    </row>
    <row r="34" customFormat="false" ht="12.75" hidden="false" customHeight="true" outlineLevel="1" collapsed="false">
      <c r="A34" s="212"/>
      <c r="B34" s="213"/>
      <c r="C34" s="218" t="s">
        <v>180</v>
      </c>
      <c r="D34" s="218"/>
      <c r="E34" s="218"/>
      <c r="F34" s="218"/>
      <c r="G34" s="218"/>
      <c r="H34" s="215"/>
      <c r="I34" s="207"/>
      <c r="J34" s="209"/>
      <c r="K34" s="209"/>
      <c r="L34" s="209"/>
      <c r="M34" s="209"/>
      <c r="N34" s="209"/>
      <c r="O34" s="209"/>
      <c r="P34" s="209"/>
      <c r="Q34" s="209"/>
      <c r="R34" s="209"/>
      <c r="S34" s="209"/>
      <c r="T34" s="209"/>
      <c r="U34" s="209"/>
      <c r="V34" s="209"/>
      <c r="W34" s="209"/>
      <c r="X34" s="209"/>
      <c r="Y34" s="211"/>
      <c r="Z34" s="211"/>
      <c r="AA34" s="211"/>
      <c r="AB34" s="211"/>
      <c r="AC34" s="211"/>
      <c r="AD34" s="211"/>
      <c r="AE34" s="211"/>
      <c r="AF34" s="211"/>
      <c r="AG34" s="211" t="s">
        <v>151</v>
      </c>
      <c r="AH34" s="211"/>
      <c r="AI34" s="211"/>
      <c r="AJ34" s="211"/>
      <c r="AK34" s="211"/>
      <c r="AL34" s="211"/>
      <c r="AM34" s="211"/>
      <c r="AN34" s="211"/>
      <c r="AO34" s="211"/>
      <c r="AP34" s="211"/>
      <c r="AQ34" s="211"/>
      <c r="AR34" s="211"/>
      <c r="AS34" s="211"/>
      <c r="AT34" s="211"/>
      <c r="AU34" s="211"/>
      <c r="AV34" s="211"/>
      <c r="AW34" s="211"/>
      <c r="AX34" s="211"/>
      <c r="AY34" s="211"/>
      <c r="AZ34" s="211"/>
      <c r="BA34" s="211"/>
      <c r="BB34" s="211"/>
      <c r="BC34" s="211"/>
      <c r="BD34" s="211"/>
      <c r="BE34" s="211"/>
      <c r="BF34" s="211"/>
      <c r="BG34" s="211"/>
      <c r="BH34" s="211"/>
    </row>
    <row r="35" customFormat="false" ht="12.75" hidden="false" customHeight="true" outlineLevel="1" collapsed="false">
      <c r="A35" s="212"/>
      <c r="B35" s="213"/>
      <c r="C35" s="218" t="s">
        <v>181</v>
      </c>
      <c r="D35" s="218"/>
      <c r="E35" s="218"/>
      <c r="F35" s="218"/>
      <c r="G35" s="218"/>
      <c r="H35" s="215"/>
      <c r="I35" s="207"/>
      <c r="J35" s="209"/>
      <c r="K35" s="209"/>
      <c r="L35" s="209"/>
      <c r="M35" s="209"/>
      <c r="N35" s="209"/>
      <c r="O35" s="209"/>
      <c r="P35" s="209"/>
      <c r="Q35" s="209"/>
      <c r="R35" s="209"/>
      <c r="S35" s="209"/>
      <c r="T35" s="209"/>
      <c r="U35" s="209"/>
      <c r="V35" s="209"/>
      <c r="W35" s="209"/>
      <c r="X35" s="209"/>
      <c r="Y35" s="211"/>
      <c r="Z35" s="211"/>
      <c r="AA35" s="211"/>
      <c r="AB35" s="211"/>
      <c r="AC35" s="211"/>
      <c r="AD35" s="211"/>
      <c r="AE35" s="211"/>
      <c r="AF35" s="211"/>
      <c r="AG35" s="211" t="s">
        <v>151</v>
      </c>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row>
    <row r="36" customFormat="false" ht="12.75" hidden="false" customHeight="true" outlineLevel="1" collapsed="false">
      <c r="A36" s="212"/>
      <c r="B36" s="213"/>
      <c r="C36" s="218" t="s">
        <v>182</v>
      </c>
      <c r="D36" s="218"/>
      <c r="E36" s="218"/>
      <c r="F36" s="218"/>
      <c r="G36" s="218"/>
      <c r="H36" s="215"/>
      <c r="I36" s="207"/>
      <c r="J36" s="209"/>
      <c r="K36" s="209"/>
      <c r="L36" s="209"/>
      <c r="M36" s="209"/>
      <c r="N36" s="209"/>
      <c r="O36" s="209"/>
      <c r="P36" s="209"/>
      <c r="Q36" s="209"/>
      <c r="R36" s="209"/>
      <c r="S36" s="209"/>
      <c r="T36" s="209"/>
      <c r="U36" s="209"/>
      <c r="V36" s="209"/>
      <c r="W36" s="209"/>
      <c r="X36" s="209"/>
      <c r="Y36" s="211"/>
      <c r="Z36" s="211"/>
      <c r="AA36" s="211"/>
      <c r="AB36" s="211"/>
      <c r="AC36" s="211"/>
      <c r="AD36" s="211"/>
      <c r="AE36" s="211"/>
      <c r="AF36" s="211"/>
      <c r="AG36" s="211" t="s">
        <v>151</v>
      </c>
      <c r="AH36" s="211"/>
      <c r="AI36" s="211"/>
      <c r="AJ36" s="211"/>
      <c r="AK36" s="211"/>
      <c r="AL36" s="211"/>
      <c r="AM36" s="211"/>
      <c r="AN36" s="211"/>
      <c r="AO36" s="211"/>
      <c r="AP36" s="211"/>
      <c r="AQ36" s="211"/>
      <c r="AR36" s="211"/>
      <c r="AS36" s="211"/>
      <c r="AT36" s="211"/>
      <c r="AU36" s="211"/>
      <c r="AV36" s="211"/>
      <c r="AW36" s="211"/>
      <c r="AX36" s="211"/>
      <c r="AY36" s="211"/>
      <c r="AZ36" s="211"/>
      <c r="BA36" s="211"/>
      <c r="BB36" s="211"/>
      <c r="BC36" s="211"/>
      <c r="BD36" s="211"/>
      <c r="BE36" s="211"/>
      <c r="BF36" s="211"/>
      <c r="BG36" s="211"/>
      <c r="BH36" s="211"/>
    </row>
    <row r="37" customFormat="false" ht="12.75" hidden="false" customHeight="true" outlineLevel="1" collapsed="false">
      <c r="A37" s="212"/>
      <c r="B37" s="213"/>
      <c r="C37" s="218" t="s">
        <v>183</v>
      </c>
      <c r="D37" s="218"/>
      <c r="E37" s="218"/>
      <c r="F37" s="218"/>
      <c r="G37" s="218"/>
      <c r="H37" s="215"/>
      <c r="I37" s="207"/>
      <c r="J37" s="209"/>
      <c r="K37" s="209"/>
      <c r="L37" s="209"/>
      <c r="M37" s="209"/>
      <c r="N37" s="209"/>
      <c r="O37" s="209"/>
      <c r="P37" s="209"/>
      <c r="Q37" s="209"/>
      <c r="R37" s="209"/>
      <c r="S37" s="209"/>
      <c r="T37" s="209"/>
      <c r="U37" s="209"/>
      <c r="V37" s="209"/>
      <c r="W37" s="209"/>
      <c r="X37" s="209"/>
      <c r="Y37" s="211"/>
      <c r="Z37" s="211"/>
      <c r="AA37" s="211"/>
      <c r="AB37" s="211"/>
      <c r="AC37" s="211"/>
      <c r="AD37" s="211"/>
      <c r="AE37" s="211"/>
      <c r="AF37" s="211"/>
      <c r="AG37" s="211" t="s">
        <v>151</v>
      </c>
      <c r="AH37" s="211"/>
      <c r="AI37" s="211"/>
      <c r="AJ37" s="211"/>
      <c r="AK37" s="211"/>
      <c r="AL37" s="211"/>
      <c r="AM37" s="211"/>
      <c r="AN37" s="211"/>
      <c r="AO37" s="211"/>
      <c r="AP37" s="211"/>
      <c r="AQ37" s="211"/>
      <c r="AR37" s="211"/>
      <c r="AS37" s="211"/>
      <c r="AT37" s="211"/>
      <c r="AU37" s="211"/>
      <c r="AV37" s="211"/>
      <c r="AW37" s="211"/>
      <c r="AX37" s="211"/>
      <c r="AY37" s="211"/>
      <c r="AZ37" s="211"/>
      <c r="BA37" s="211"/>
      <c r="BB37" s="211"/>
      <c r="BC37" s="211"/>
      <c r="BD37" s="211"/>
      <c r="BE37" s="211"/>
      <c r="BF37" s="211"/>
      <c r="BG37" s="211"/>
      <c r="BH37" s="211"/>
    </row>
    <row r="38" customFormat="false" ht="12.75" hidden="false" customHeight="true" outlineLevel="1" collapsed="false">
      <c r="A38" s="212"/>
      <c r="B38" s="213"/>
      <c r="C38" s="218" t="s">
        <v>184</v>
      </c>
      <c r="D38" s="218"/>
      <c r="E38" s="218"/>
      <c r="F38" s="218"/>
      <c r="G38" s="218"/>
      <c r="H38" s="215"/>
      <c r="I38" s="207"/>
      <c r="J38" s="209"/>
      <c r="K38" s="209"/>
      <c r="L38" s="209"/>
      <c r="M38" s="209"/>
      <c r="N38" s="209"/>
      <c r="O38" s="209"/>
      <c r="P38" s="209"/>
      <c r="Q38" s="209"/>
      <c r="R38" s="209"/>
      <c r="S38" s="209"/>
      <c r="T38" s="209"/>
      <c r="U38" s="209"/>
      <c r="V38" s="209"/>
      <c r="W38" s="209"/>
      <c r="X38" s="209"/>
      <c r="Y38" s="211"/>
      <c r="Z38" s="211"/>
      <c r="AA38" s="211"/>
      <c r="AB38" s="211"/>
      <c r="AC38" s="211"/>
      <c r="AD38" s="211"/>
      <c r="AE38" s="211"/>
      <c r="AF38" s="211"/>
      <c r="AG38" s="211" t="s">
        <v>151</v>
      </c>
      <c r="AH38" s="211"/>
      <c r="AI38" s="211"/>
      <c r="AJ38" s="211"/>
      <c r="AK38" s="211"/>
      <c r="AL38" s="211"/>
      <c r="AM38" s="211"/>
      <c r="AN38" s="211"/>
      <c r="AO38" s="211"/>
      <c r="AP38" s="211"/>
      <c r="AQ38" s="211"/>
      <c r="AR38" s="211"/>
      <c r="AS38" s="211"/>
      <c r="AT38" s="211"/>
      <c r="AU38" s="211"/>
      <c r="AV38" s="211"/>
      <c r="AW38" s="211"/>
      <c r="AX38" s="211"/>
      <c r="AY38" s="211"/>
      <c r="AZ38" s="211"/>
      <c r="BA38" s="211"/>
      <c r="BB38" s="211"/>
      <c r="BC38" s="211"/>
      <c r="BD38" s="211"/>
      <c r="BE38" s="211"/>
      <c r="BF38" s="211"/>
      <c r="BG38" s="211"/>
      <c r="BH38" s="211"/>
    </row>
    <row r="39" customFormat="false" ht="12.75" hidden="false" customHeight="true" outlineLevel="1" collapsed="false">
      <c r="A39" s="212"/>
      <c r="B39" s="213"/>
      <c r="C39" s="218" t="s">
        <v>185</v>
      </c>
      <c r="D39" s="218"/>
      <c r="E39" s="218"/>
      <c r="F39" s="218"/>
      <c r="G39" s="218"/>
      <c r="H39" s="215"/>
      <c r="I39" s="207"/>
      <c r="J39" s="209"/>
      <c r="K39" s="209"/>
      <c r="L39" s="209"/>
      <c r="M39" s="209"/>
      <c r="N39" s="209"/>
      <c r="O39" s="209"/>
      <c r="P39" s="209"/>
      <c r="Q39" s="209"/>
      <c r="R39" s="209"/>
      <c r="S39" s="209"/>
      <c r="T39" s="209"/>
      <c r="U39" s="209"/>
      <c r="V39" s="209"/>
      <c r="W39" s="209"/>
      <c r="X39" s="209"/>
      <c r="Y39" s="211"/>
      <c r="Z39" s="211"/>
      <c r="AA39" s="211"/>
      <c r="AB39" s="211"/>
      <c r="AC39" s="211"/>
      <c r="AD39" s="211"/>
      <c r="AE39" s="211"/>
      <c r="AF39" s="211"/>
      <c r="AG39" s="211" t="s">
        <v>151</v>
      </c>
      <c r="AH39" s="211"/>
      <c r="AI39" s="211"/>
      <c r="AJ39" s="211"/>
      <c r="AK39" s="211"/>
      <c r="AL39" s="211"/>
      <c r="AM39" s="211"/>
      <c r="AN39" s="211"/>
      <c r="AO39" s="211"/>
      <c r="AP39" s="211"/>
      <c r="AQ39" s="211"/>
      <c r="AR39" s="211"/>
      <c r="AS39" s="211"/>
      <c r="AT39" s="211"/>
      <c r="AU39" s="211"/>
      <c r="AV39" s="211"/>
      <c r="AW39" s="211"/>
      <c r="AX39" s="211"/>
      <c r="AY39" s="211"/>
      <c r="AZ39" s="211"/>
      <c r="BA39" s="211"/>
      <c r="BB39" s="211"/>
      <c r="BC39" s="211"/>
      <c r="BD39" s="211"/>
      <c r="BE39" s="211"/>
      <c r="BF39" s="211"/>
      <c r="BG39" s="211"/>
      <c r="BH39" s="211"/>
    </row>
    <row r="40" customFormat="false" ht="12.75" hidden="false" customHeight="true" outlineLevel="1" collapsed="false">
      <c r="A40" s="212"/>
      <c r="B40" s="213"/>
      <c r="C40" s="218" t="s">
        <v>186</v>
      </c>
      <c r="D40" s="218"/>
      <c r="E40" s="218"/>
      <c r="F40" s="218"/>
      <c r="G40" s="218"/>
      <c r="H40" s="215"/>
      <c r="I40" s="207"/>
      <c r="J40" s="209"/>
      <c r="K40" s="209"/>
      <c r="L40" s="209"/>
      <c r="M40" s="209"/>
      <c r="N40" s="209"/>
      <c r="O40" s="209"/>
      <c r="P40" s="209"/>
      <c r="Q40" s="209"/>
      <c r="R40" s="209"/>
      <c r="S40" s="209"/>
      <c r="T40" s="209"/>
      <c r="U40" s="209"/>
      <c r="V40" s="209"/>
      <c r="W40" s="209"/>
      <c r="X40" s="209"/>
      <c r="Y40" s="211"/>
      <c r="Z40" s="211"/>
      <c r="AA40" s="211"/>
      <c r="AB40" s="211"/>
      <c r="AC40" s="211"/>
      <c r="AD40" s="211"/>
      <c r="AE40" s="211"/>
      <c r="AF40" s="211"/>
      <c r="AG40" s="211" t="s">
        <v>151</v>
      </c>
      <c r="AH40" s="211"/>
      <c r="AI40" s="211"/>
      <c r="AJ40" s="211"/>
      <c r="AK40" s="211"/>
      <c r="AL40" s="211"/>
      <c r="AM40" s="211"/>
      <c r="AN40" s="211"/>
      <c r="AO40" s="211"/>
      <c r="AP40" s="211"/>
      <c r="AQ40" s="211"/>
      <c r="AR40" s="211"/>
      <c r="AS40" s="211"/>
      <c r="AT40" s="211"/>
      <c r="AU40" s="211"/>
      <c r="AV40" s="211"/>
      <c r="AW40" s="211"/>
      <c r="AX40" s="211"/>
      <c r="AY40" s="211"/>
      <c r="AZ40" s="211"/>
      <c r="BA40" s="211"/>
      <c r="BB40" s="211"/>
      <c r="BC40" s="211"/>
      <c r="BD40" s="211"/>
      <c r="BE40" s="211"/>
      <c r="BF40" s="211"/>
      <c r="BG40" s="211"/>
      <c r="BH40" s="211"/>
    </row>
    <row r="41" customFormat="false" ht="22.5" hidden="false" customHeight="true" outlineLevel="1" collapsed="false">
      <c r="A41" s="212"/>
      <c r="B41" s="213"/>
      <c r="C41" s="218" t="s">
        <v>187</v>
      </c>
      <c r="D41" s="218"/>
      <c r="E41" s="218"/>
      <c r="F41" s="218"/>
      <c r="G41" s="218"/>
      <c r="H41" s="215"/>
      <c r="I41" s="207"/>
      <c r="J41" s="209"/>
      <c r="K41" s="209"/>
      <c r="L41" s="209"/>
      <c r="M41" s="209"/>
      <c r="N41" s="209"/>
      <c r="O41" s="209"/>
      <c r="P41" s="209"/>
      <c r="Q41" s="209"/>
      <c r="R41" s="209"/>
      <c r="S41" s="209"/>
      <c r="T41" s="209"/>
      <c r="U41" s="209"/>
      <c r="V41" s="209"/>
      <c r="W41" s="209"/>
      <c r="X41" s="209"/>
      <c r="Y41" s="211"/>
      <c r="Z41" s="211"/>
      <c r="AA41" s="211"/>
      <c r="AB41" s="211"/>
      <c r="AC41" s="211"/>
      <c r="AD41" s="211"/>
      <c r="AE41" s="211"/>
      <c r="AF41" s="211"/>
      <c r="AG41" s="211" t="s">
        <v>151</v>
      </c>
      <c r="AH41" s="211"/>
      <c r="AI41" s="211"/>
      <c r="AJ41" s="211"/>
      <c r="AK41" s="211"/>
      <c r="AL41" s="211"/>
      <c r="AM41" s="211"/>
      <c r="AN41" s="211"/>
      <c r="AO41" s="211"/>
      <c r="AP41" s="211"/>
      <c r="AQ41" s="211"/>
      <c r="AR41" s="211"/>
      <c r="AS41" s="211"/>
      <c r="AT41" s="211"/>
      <c r="AU41" s="211"/>
      <c r="AV41" s="211"/>
      <c r="AW41" s="211"/>
      <c r="AX41" s="211"/>
      <c r="AY41" s="211"/>
      <c r="AZ41" s="211"/>
      <c r="BA41" s="216" t="str">
        <f aca="false">C41</f>
        <v>Obsah balení ActivSoundBar; uživatelská příručka; infračervené dálkové ovládání; vodítko pro vrtání; držák</v>
      </c>
      <c r="BB41" s="211"/>
      <c r="BC41" s="211"/>
      <c r="BD41" s="211"/>
      <c r="BE41" s="211"/>
      <c r="BF41" s="211"/>
      <c r="BG41" s="211"/>
      <c r="BH41" s="211"/>
    </row>
    <row r="42" customFormat="false" ht="12.8" hidden="false" customHeight="true" outlineLevel="1" collapsed="false">
      <c r="A42" s="212"/>
      <c r="B42" s="213"/>
      <c r="C42" s="218" t="s">
        <v>188</v>
      </c>
      <c r="D42" s="218"/>
      <c r="E42" s="218"/>
      <c r="F42" s="218"/>
      <c r="G42" s="218"/>
      <c r="H42" s="215"/>
      <c r="I42" s="207"/>
      <c r="J42" s="209"/>
      <c r="K42" s="209"/>
      <c r="L42" s="209"/>
      <c r="M42" s="209"/>
      <c r="N42" s="209"/>
      <c r="O42" s="209"/>
      <c r="P42" s="209"/>
      <c r="Q42" s="209"/>
      <c r="R42" s="209"/>
      <c r="S42" s="209"/>
      <c r="T42" s="209"/>
      <c r="U42" s="209"/>
      <c r="V42" s="209"/>
      <c r="W42" s="209"/>
      <c r="X42" s="209"/>
      <c r="Y42" s="211"/>
      <c r="Z42" s="211"/>
      <c r="AA42" s="211"/>
      <c r="AB42" s="211"/>
      <c r="AC42" s="211"/>
      <c r="AD42" s="211"/>
      <c r="AE42" s="211"/>
      <c r="AF42" s="211"/>
      <c r="AG42" s="211" t="s">
        <v>151</v>
      </c>
      <c r="AH42" s="211"/>
      <c r="AI42" s="211"/>
      <c r="AJ42" s="211"/>
      <c r="AK42" s="211"/>
      <c r="AL42" s="211"/>
      <c r="AM42" s="211"/>
      <c r="AN42" s="211"/>
      <c r="AO42" s="211"/>
      <c r="AP42" s="211"/>
      <c r="AQ42" s="211"/>
      <c r="AR42" s="211"/>
      <c r="AS42" s="211"/>
      <c r="AT42" s="211"/>
      <c r="AU42" s="211"/>
      <c r="AV42" s="211"/>
      <c r="AW42" s="211"/>
      <c r="AX42" s="211"/>
      <c r="AY42" s="211"/>
      <c r="AZ42" s="211"/>
      <c r="BA42" s="211"/>
      <c r="BB42" s="211"/>
      <c r="BC42" s="211"/>
      <c r="BD42" s="211"/>
      <c r="BE42" s="211"/>
      <c r="BF42" s="211"/>
      <c r="BG42" s="211"/>
      <c r="BH42" s="211"/>
    </row>
    <row r="43" customFormat="false" ht="12.8" hidden="false" customHeight="true" outlineLevel="1" collapsed="false">
      <c r="A43" s="212"/>
      <c r="B43" s="213"/>
      <c r="C43" s="218" t="s">
        <v>189</v>
      </c>
      <c r="D43" s="218"/>
      <c r="E43" s="218"/>
      <c r="F43" s="218"/>
      <c r="G43" s="218"/>
      <c r="H43" s="215"/>
      <c r="I43" s="207"/>
      <c r="J43" s="209"/>
      <c r="K43" s="209"/>
      <c r="L43" s="209"/>
      <c r="M43" s="209"/>
      <c r="N43" s="209"/>
      <c r="O43" s="209"/>
      <c r="P43" s="209"/>
      <c r="Q43" s="209"/>
      <c r="R43" s="209"/>
      <c r="S43" s="209"/>
      <c r="T43" s="209"/>
      <c r="U43" s="209"/>
      <c r="V43" s="209"/>
      <c r="W43" s="209"/>
      <c r="X43" s="209"/>
      <c r="Y43" s="211"/>
      <c r="Z43" s="211"/>
      <c r="AA43" s="211"/>
      <c r="AB43" s="211"/>
      <c r="AC43" s="211"/>
      <c r="AD43" s="211"/>
      <c r="AE43" s="211"/>
      <c r="AF43" s="211"/>
      <c r="AG43" s="211" t="s">
        <v>151</v>
      </c>
      <c r="AH43" s="211"/>
      <c r="AI43" s="211"/>
      <c r="AJ43" s="211"/>
      <c r="AK43" s="211"/>
      <c r="AL43" s="211"/>
      <c r="AM43" s="211"/>
      <c r="AN43" s="211"/>
      <c r="AO43" s="211"/>
      <c r="AP43" s="211"/>
      <c r="AQ43" s="211"/>
      <c r="AR43" s="211"/>
      <c r="AS43" s="211"/>
      <c r="AT43" s="211"/>
      <c r="AU43" s="211"/>
      <c r="AV43" s="211"/>
      <c r="AW43" s="211"/>
      <c r="AX43" s="211"/>
      <c r="AY43" s="211"/>
      <c r="AZ43" s="211"/>
      <c r="BA43" s="211"/>
      <c r="BB43" s="211"/>
      <c r="BC43" s="211"/>
      <c r="BD43" s="211"/>
      <c r="BE43" s="211"/>
      <c r="BF43" s="211"/>
      <c r="BG43" s="211"/>
      <c r="BH43" s="211"/>
    </row>
    <row r="44" customFormat="false" ht="12.75" hidden="false" customHeight="false" outlineLevel="1" collapsed="false">
      <c r="A44" s="212"/>
      <c r="B44" s="213"/>
      <c r="C44" s="219"/>
      <c r="D44" s="220"/>
      <c r="E44" s="221"/>
      <c r="F44" s="222"/>
      <c r="G44" s="222"/>
      <c r="H44" s="215"/>
      <c r="I44" s="207"/>
      <c r="J44" s="209"/>
      <c r="K44" s="209"/>
      <c r="L44" s="209"/>
      <c r="M44" s="209"/>
      <c r="N44" s="209"/>
      <c r="O44" s="209"/>
      <c r="P44" s="209"/>
      <c r="Q44" s="209"/>
      <c r="R44" s="209"/>
      <c r="S44" s="209"/>
      <c r="T44" s="209"/>
      <c r="U44" s="209"/>
      <c r="V44" s="209"/>
      <c r="W44" s="209"/>
      <c r="X44" s="209"/>
      <c r="Y44" s="211"/>
      <c r="Z44" s="211"/>
      <c r="AA44" s="211"/>
      <c r="AB44" s="211"/>
      <c r="AC44" s="211"/>
      <c r="AD44" s="211"/>
      <c r="AE44" s="211"/>
      <c r="AF44" s="211"/>
      <c r="AG44" s="211" t="s">
        <v>151</v>
      </c>
      <c r="AH44" s="211"/>
      <c r="AI44" s="211"/>
      <c r="AJ44" s="211"/>
      <c r="AK44" s="211"/>
      <c r="AL44" s="211"/>
      <c r="AM44" s="211"/>
      <c r="AN44" s="211"/>
      <c r="AO44" s="211"/>
      <c r="AP44" s="211"/>
      <c r="AQ44" s="211"/>
      <c r="AR44" s="211"/>
      <c r="AS44" s="211"/>
      <c r="AT44" s="211"/>
      <c r="AU44" s="211"/>
      <c r="AV44" s="211"/>
      <c r="AW44" s="211"/>
      <c r="AX44" s="211"/>
      <c r="AY44" s="211"/>
      <c r="AZ44" s="211"/>
      <c r="BA44" s="211"/>
      <c r="BB44" s="211"/>
      <c r="BC44" s="211"/>
      <c r="BD44" s="211"/>
      <c r="BE44" s="211"/>
      <c r="BF44" s="211"/>
      <c r="BG44" s="211"/>
      <c r="BH44" s="211"/>
    </row>
    <row r="45" customFormat="false" ht="22.5" hidden="false" customHeight="true" outlineLevel="1" collapsed="false">
      <c r="A45" s="212"/>
      <c r="B45" s="213"/>
      <c r="C45" s="218" t="s">
        <v>190</v>
      </c>
      <c r="D45" s="218"/>
      <c r="E45" s="218"/>
      <c r="F45" s="218"/>
      <c r="G45" s="218"/>
      <c r="H45" s="215"/>
      <c r="I45" s="207"/>
      <c r="J45" s="209"/>
      <c r="K45" s="209"/>
      <c r="L45" s="209"/>
      <c r="M45" s="209"/>
      <c r="N45" s="209"/>
      <c r="O45" s="209"/>
      <c r="P45" s="209"/>
      <c r="Q45" s="209"/>
      <c r="R45" s="209"/>
      <c r="S45" s="209"/>
      <c r="T45" s="209"/>
      <c r="U45" s="209"/>
      <c r="V45" s="209"/>
      <c r="W45" s="209"/>
      <c r="X45" s="209"/>
      <c r="Y45" s="211"/>
      <c r="Z45" s="211"/>
      <c r="AA45" s="211"/>
      <c r="AB45" s="211"/>
      <c r="AC45" s="211"/>
      <c r="AD45" s="211"/>
      <c r="AE45" s="211"/>
      <c r="AF45" s="211"/>
      <c r="AG45" s="211" t="s">
        <v>151</v>
      </c>
      <c r="AH45" s="211"/>
      <c r="AI45" s="211"/>
      <c r="AJ45" s="211"/>
      <c r="AK45" s="211"/>
      <c r="AL45" s="211"/>
      <c r="AM45" s="211"/>
      <c r="AN45" s="211"/>
      <c r="AO45" s="211"/>
      <c r="AP45" s="211"/>
      <c r="AQ45" s="211"/>
      <c r="AR45" s="211"/>
      <c r="AS45" s="211"/>
      <c r="AT45" s="211"/>
      <c r="AU45" s="211"/>
      <c r="AV45" s="211"/>
      <c r="AW45" s="211"/>
      <c r="AX45" s="211"/>
      <c r="AY45" s="211"/>
      <c r="AZ45" s="211"/>
      <c r="BA45" s="216" t="str">
        <f aca="false">C45</f>
        <v>* RCA nebo jack vstup, automatický standby režim, montáž na zeď, či na interaktivní tabuli. Včetně montáže - instalace, rozvod audio, rozvody V (včetně revize)</v>
      </c>
      <c r="BB45" s="211"/>
      <c r="BC45" s="211"/>
      <c r="BD45" s="211"/>
      <c r="BE45" s="211"/>
      <c r="BF45" s="211"/>
      <c r="BG45" s="211"/>
      <c r="BH45" s="211"/>
    </row>
    <row r="46" customFormat="false" ht="22.5" hidden="false" customHeight="false" outlineLevel="1" collapsed="false">
      <c r="A46" s="199" t="n">
        <v>9</v>
      </c>
      <c r="B46" s="200" t="s">
        <v>191</v>
      </c>
      <c r="C46" s="201" t="s">
        <v>192</v>
      </c>
      <c r="D46" s="202" t="s">
        <v>145</v>
      </c>
      <c r="E46" s="203" t="n">
        <v>1</v>
      </c>
      <c r="F46" s="204"/>
      <c r="G46" s="205" t="n">
        <f aca="false">ROUND(E46*F46,2)</f>
        <v>0</v>
      </c>
      <c r="H46" s="206"/>
      <c r="I46" s="207" t="n">
        <f aca="false">ROUND(E46*H46,2)</f>
        <v>0</v>
      </c>
      <c r="J46" s="208"/>
      <c r="K46" s="209" t="n">
        <f aca="false">ROUND(E46*J46,2)</f>
        <v>0</v>
      </c>
      <c r="L46" s="209" t="n">
        <v>21</v>
      </c>
      <c r="M46" s="209" t="n">
        <f aca="false">G46*(1+L46/100)</f>
        <v>0</v>
      </c>
      <c r="N46" s="209" t="n">
        <v>0</v>
      </c>
      <c r="O46" s="209" t="n">
        <f aca="false">ROUND(E46*N46,2)</f>
        <v>0</v>
      </c>
      <c r="P46" s="209" t="n">
        <v>0</v>
      </c>
      <c r="Q46" s="209" t="n">
        <f aca="false">ROUND(E46*P46,2)</f>
        <v>0</v>
      </c>
      <c r="R46" s="209"/>
      <c r="S46" s="209" t="s">
        <v>146</v>
      </c>
      <c r="T46" s="209" t="s">
        <v>147</v>
      </c>
      <c r="U46" s="209" t="n">
        <v>0</v>
      </c>
      <c r="V46" s="209" t="n">
        <f aca="false">ROUND(E46*U46,2)</f>
        <v>0</v>
      </c>
      <c r="W46" s="209"/>
      <c r="X46" s="209" t="s">
        <v>148</v>
      </c>
      <c r="Y46" s="210" t="n">
        <f aca="false">I46</f>
        <v>0</v>
      </c>
      <c r="Z46" s="210" t="n">
        <f aca="false">K46</f>
        <v>0</v>
      </c>
      <c r="AA46" s="210" t="n">
        <f aca="false">M46</f>
        <v>0</v>
      </c>
      <c r="AB46" s="210" t="n">
        <f aca="false">O46</f>
        <v>0</v>
      </c>
      <c r="AC46" s="210" t="n">
        <f aca="false">Q46</f>
        <v>0</v>
      </c>
      <c r="AD46" s="210" t="n">
        <f aca="false">V46</f>
        <v>0</v>
      </c>
      <c r="AE46" s="211"/>
      <c r="AF46" s="210" t="n">
        <f aca="false">G46</f>
        <v>0</v>
      </c>
      <c r="AG46" s="211" t="s">
        <v>149</v>
      </c>
      <c r="AH46" s="211"/>
      <c r="AI46" s="211"/>
      <c r="AJ46" s="211"/>
      <c r="AK46" s="211"/>
      <c r="AL46" s="211"/>
      <c r="AM46" s="211"/>
      <c r="AN46" s="211"/>
      <c r="AO46" s="211"/>
      <c r="AP46" s="211"/>
      <c r="AQ46" s="211"/>
      <c r="AR46" s="211"/>
      <c r="AS46" s="211"/>
      <c r="AT46" s="211"/>
      <c r="AU46" s="211"/>
      <c r="AV46" s="211"/>
      <c r="AW46" s="211"/>
      <c r="AX46" s="211"/>
      <c r="AY46" s="211"/>
      <c r="AZ46" s="211"/>
      <c r="BA46" s="211"/>
      <c r="BB46" s="211"/>
      <c r="BC46" s="211"/>
      <c r="BD46" s="211"/>
      <c r="BE46" s="211"/>
      <c r="BF46" s="211"/>
      <c r="BG46" s="211"/>
      <c r="BH46" s="211"/>
    </row>
    <row r="47" customFormat="false" ht="46.25" hidden="false" customHeight="true" outlineLevel="1" collapsed="false">
      <c r="A47" s="212"/>
      <c r="B47" s="213"/>
      <c r="C47" s="217" t="s">
        <v>193</v>
      </c>
      <c r="D47" s="217"/>
      <c r="E47" s="217"/>
      <c r="F47" s="217"/>
      <c r="G47" s="217"/>
      <c r="H47" s="215"/>
      <c r="I47" s="207"/>
      <c r="J47" s="209"/>
      <c r="K47" s="209"/>
      <c r="L47" s="209"/>
      <c r="M47" s="209"/>
      <c r="N47" s="209"/>
      <c r="O47" s="209"/>
      <c r="P47" s="209"/>
      <c r="Q47" s="209"/>
      <c r="R47" s="209"/>
      <c r="S47" s="209"/>
      <c r="T47" s="209"/>
      <c r="U47" s="209"/>
      <c r="V47" s="209"/>
      <c r="W47" s="209"/>
      <c r="X47" s="209"/>
      <c r="Y47" s="211"/>
      <c r="Z47" s="211"/>
      <c r="AA47" s="211"/>
      <c r="AB47" s="211"/>
      <c r="AC47" s="211"/>
      <c r="AD47" s="211"/>
      <c r="AE47" s="211"/>
      <c r="AF47" s="211"/>
      <c r="AG47" s="211" t="s">
        <v>151</v>
      </c>
      <c r="AH47" s="211"/>
      <c r="AI47" s="211"/>
      <c r="AJ47" s="211"/>
      <c r="AK47" s="211"/>
      <c r="AL47" s="211"/>
      <c r="AM47" s="211"/>
      <c r="AN47" s="211"/>
      <c r="AO47" s="211"/>
      <c r="AP47" s="211"/>
      <c r="AQ47" s="211"/>
      <c r="AR47" s="211"/>
      <c r="AS47" s="211"/>
      <c r="AT47" s="211"/>
      <c r="AU47" s="211"/>
      <c r="AV47" s="211"/>
      <c r="AW47" s="211"/>
      <c r="AX47" s="211"/>
      <c r="AY47" s="211"/>
      <c r="AZ47" s="211"/>
      <c r="BA47" s="216" t="str">
        <f aca="false">C47</f>
        <v>S možností práce úplně bez kabelů - přesos obrazu přes Wifi, napájení z baterie až 6,5h. Min 12x digitální zoom, LED osvětlení snímaného objektu, ruční a automatické ovládání ostření a jasu.Interní paměť pro min 240 snímků + ukládání snímků a videí na SD kartu a USB paměť. Připojení přes HDMI, USB a Wifi 802.11 b/g/n/ac/a 2,4 i 5 GHz. Jednoduché ovládání vizualizéru prostřednictvím software kompatibilním s interaktivní tabulí.</v>
      </c>
      <c r="BB47" s="211"/>
      <c r="BC47" s="211"/>
      <c r="BD47" s="211"/>
      <c r="BE47" s="211"/>
      <c r="BF47" s="211"/>
      <c r="BG47" s="211"/>
      <c r="BH47" s="211"/>
    </row>
    <row r="48" customFormat="false" ht="12.75" hidden="false" customHeight="false" outlineLevel="1" collapsed="false">
      <c r="A48" s="212"/>
      <c r="B48" s="213"/>
      <c r="C48" s="219"/>
      <c r="D48" s="220"/>
      <c r="E48" s="221"/>
      <c r="F48" s="222"/>
      <c r="G48" s="222"/>
      <c r="H48" s="215"/>
      <c r="I48" s="207"/>
      <c r="J48" s="209"/>
      <c r="K48" s="209"/>
      <c r="L48" s="209"/>
      <c r="M48" s="209"/>
      <c r="N48" s="209"/>
      <c r="O48" s="209"/>
      <c r="P48" s="209"/>
      <c r="Q48" s="209"/>
      <c r="R48" s="209"/>
      <c r="S48" s="209"/>
      <c r="T48" s="209"/>
      <c r="U48" s="209"/>
      <c r="V48" s="209"/>
      <c r="W48" s="209"/>
      <c r="X48" s="209"/>
      <c r="Y48" s="211"/>
      <c r="Z48" s="211"/>
      <c r="AA48" s="211"/>
      <c r="AB48" s="211"/>
      <c r="AC48" s="211"/>
      <c r="AD48" s="211"/>
      <c r="AE48" s="211"/>
      <c r="AF48" s="211"/>
      <c r="AG48" s="211" t="s">
        <v>151</v>
      </c>
      <c r="AH48" s="211"/>
      <c r="AI48" s="211"/>
      <c r="AJ48" s="211"/>
      <c r="AK48" s="211"/>
      <c r="AL48" s="211"/>
      <c r="AM48" s="211"/>
      <c r="AN48" s="211"/>
      <c r="AO48" s="211"/>
      <c r="AP48" s="211"/>
      <c r="AQ48" s="211"/>
      <c r="AR48" s="211"/>
      <c r="AS48" s="211"/>
      <c r="AT48" s="211"/>
      <c r="AU48" s="211"/>
      <c r="AV48" s="211"/>
      <c r="AW48" s="211"/>
      <c r="AX48" s="211"/>
      <c r="AY48" s="211"/>
      <c r="AZ48" s="211"/>
      <c r="BA48" s="211"/>
      <c r="BB48" s="211"/>
      <c r="BC48" s="211"/>
      <c r="BD48" s="211"/>
      <c r="BE48" s="211"/>
      <c r="BF48" s="211"/>
      <c r="BG48" s="211"/>
      <c r="BH48" s="211"/>
    </row>
    <row r="49" customFormat="false" ht="12.75" hidden="false" customHeight="true" outlineLevel="1" collapsed="false">
      <c r="A49" s="212"/>
      <c r="B49" s="213"/>
      <c r="C49" s="218" t="s">
        <v>194</v>
      </c>
      <c r="D49" s="218"/>
      <c r="E49" s="218"/>
      <c r="F49" s="218"/>
      <c r="G49" s="218"/>
      <c r="H49" s="215"/>
      <c r="I49" s="207"/>
      <c r="J49" s="209"/>
      <c r="K49" s="209"/>
      <c r="L49" s="209"/>
      <c r="M49" s="209"/>
      <c r="N49" s="209"/>
      <c r="O49" s="209"/>
      <c r="P49" s="209"/>
      <c r="Q49" s="209"/>
      <c r="R49" s="209"/>
      <c r="S49" s="209"/>
      <c r="T49" s="209"/>
      <c r="U49" s="209"/>
      <c r="V49" s="209"/>
      <c r="W49" s="209"/>
      <c r="X49" s="209"/>
      <c r="Y49" s="211"/>
      <c r="Z49" s="211"/>
      <c r="AA49" s="211"/>
      <c r="AB49" s="211"/>
      <c r="AC49" s="211"/>
      <c r="AD49" s="211"/>
      <c r="AE49" s="211"/>
      <c r="AF49" s="211"/>
      <c r="AG49" s="211" t="s">
        <v>151</v>
      </c>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row>
    <row r="50" customFormat="false" ht="12.75" hidden="false" customHeight="true" outlineLevel="1" collapsed="false">
      <c r="A50" s="212"/>
      <c r="B50" s="213"/>
      <c r="C50" s="218" t="s">
        <v>195</v>
      </c>
      <c r="D50" s="218"/>
      <c r="E50" s="218"/>
      <c r="F50" s="218"/>
      <c r="G50" s="218"/>
      <c r="H50" s="215"/>
      <c r="I50" s="207"/>
      <c r="J50" s="209"/>
      <c r="K50" s="209"/>
      <c r="L50" s="209"/>
      <c r="M50" s="209"/>
      <c r="N50" s="209"/>
      <c r="O50" s="209"/>
      <c r="P50" s="209"/>
      <c r="Q50" s="209"/>
      <c r="R50" s="209"/>
      <c r="S50" s="209"/>
      <c r="T50" s="209"/>
      <c r="U50" s="209"/>
      <c r="V50" s="209"/>
      <c r="W50" s="209"/>
      <c r="X50" s="209"/>
      <c r="Y50" s="211"/>
      <c r="Z50" s="211"/>
      <c r="AA50" s="211"/>
      <c r="AB50" s="211"/>
      <c r="AC50" s="211"/>
      <c r="AD50" s="211"/>
      <c r="AE50" s="211"/>
      <c r="AF50" s="211"/>
      <c r="AG50" s="211" t="s">
        <v>151</v>
      </c>
      <c r="AH50" s="211"/>
      <c r="AI50" s="211"/>
      <c r="AJ50" s="211"/>
      <c r="AK50" s="211"/>
      <c r="AL50" s="211"/>
      <c r="AM50" s="211"/>
      <c r="AN50" s="211"/>
      <c r="AO50" s="211"/>
      <c r="AP50" s="211"/>
      <c r="AQ50" s="211"/>
      <c r="AR50" s="211"/>
      <c r="AS50" s="211"/>
      <c r="AT50" s="211"/>
      <c r="AU50" s="211"/>
      <c r="AV50" s="211"/>
      <c r="AW50" s="211"/>
      <c r="AX50" s="211"/>
      <c r="AY50" s="211"/>
      <c r="AZ50" s="211"/>
      <c r="BA50" s="211"/>
      <c r="BB50" s="211"/>
      <c r="BC50" s="211"/>
      <c r="BD50" s="211"/>
      <c r="BE50" s="211"/>
      <c r="BF50" s="211"/>
      <c r="BG50" s="211"/>
      <c r="BH50" s="211"/>
    </row>
    <row r="51" customFormat="false" ht="12.8" hidden="false" customHeight="true" outlineLevel="1" collapsed="false">
      <c r="A51" s="212"/>
      <c r="B51" s="213"/>
      <c r="C51" s="218" t="s">
        <v>196</v>
      </c>
      <c r="D51" s="218"/>
      <c r="E51" s="218"/>
      <c r="F51" s="218"/>
      <c r="G51" s="218"/>
      <c r="H51" s="215"/>
      <c r="I51" s="207"/>
      <c r="J51" s="209"/>
      <c r="K51" s="209"/>
      <c r="L51" s="209"/>
      <c r="M51" s="209"/>
      <c r="N51" s="209"/>
      <c r="O51" s="209"/>
      <c r="P51" s="209"/>
      <c r="Q51" s="209"/>
      <c r="R51" s="209"/>
      <c r="S51" s="209"/>
      <c r="T51" s="209"/>
      <c r="U51" s="209"/>
      <c r="V51" s="209"/>
      <c r="W51" s="209"/>
      <c r="X51" s="209"/>
      <c r="Y51" s="211"/>
      <c r="Z51" s="211"/>
      <c r="AA51" s="211"/>
      <c r="AB51" s="211"/>
      <c r="AC51" s="211"/>
      <c r="AD51" s="211"/>
      <c r="AE51" s="211"/>
      <c r="AF51" s="211"/>
      <c r="AG51" s="211" t="s">
        <v>151</v>
      </c>
      <c r="AH51" s="211"/>
      <c r="AI51" s="211"/>
      <c r="AJ51" s="211"/>
      <c r="AK51" s="211"/>
      <c r="AL51" s="211"/>
      <c r="AM51" s="211"/>
      <c r="AN51" s="211"/>
      <c r="AO51" s="211"/>
      <c r="AP51" s="211"/>
      <c r="AQ51" s="211"/>
      <c r="AR51" s="211"/>
      <c r="AS51" s="211"/>
      <c r="AT51" s="211"/>
      <c r="AU51" s="211"/>
      <c r="AV51" s="211"/>
      <c r="AW51" s="211"/>
      <c r="AX51" s="211"/>
      <c r="AY51" s="211"/>
      <c r="AZ51" s="211"/>
      <c r="BA51" s="211"/>
      <c r="BB51" s="211"/>
      <c r="BC51" s="211"/>
      <c r="BD51" s="211"/>
      <c r="BE51" s="211"/>
      <c r="BF51" s="211"/>
      <c r="BG51" s="211"/>
      <c r="BH51" s="211"/>
    </row>
    <row r="52" customFormat="false" ht="12.75" hidden="false" customHeight="true" outlineLevel="1" collapsed="false">
      <c r="A52" s="212"/>
      <c r="B52" s="213"/>
      <c r="C52" s="218" t="s">
        <v>197</v>
      </c>
      <c r="D52" s="218"/>
      <c r="E52" s="218"/>
      <c r="F52" s="218"/>
      <c r="G52" s="218"/>
      <c r="H52" s="215"/>
      <c r="I52" s="207"/>
      <c r="J52" s="209"/>
      <c r="K52" s="209"/>
      <c r="L52" s="209"/>
      <c r="M52" s="209"/>
      <c r="N52" s="209"/>
      <c r="O52" s="209"/>
      <c r="P52" s="209"/>
      <c r="Q52" s="209"/>
      <c r="R52" s="209"/>
      <c r="S52" s="209"/>
      <c r="T52" s="209"/>
      <c r="U52" s="209"/>
      <c r="V52" s="209"/>
      <c r="W52" s="209"/>
      <c r="X52" s="209"/>
      <c r="Y52" s="211"/>
      <c r="Z52" s="211"/>
      <c r="AA52" s="211"/>
      <c r="AB52" s="211"/>
      <c r="AC52" s="211"/>
      <c r="AD52" s="211"/>
      <c r="AE52" s="211"/>
      <c r="AF52" s="211"/>
      <c r="AG52" s="211" t="s">
        <v>151</v>
      </c>
      <c r="AH52" s="211"/>
      <c r="AI52" s="211"/>
      <c r="AJ52" s="211"/>
      <c r="AK52" s="211"/>
      <c r="AL52" s="211"/>
      <c r="AM52" s="211"/>
      <c r="AN52" s="211"/>
      <c r="AO52" s="211"/>
      <c r="AP52" s="211"/>
      <c r="AQ52" s="211"/>
      <c r="AR52" s="211"/>
      <c r="AS52" s="211"/>
      <c r="AT52" s="211"/>
      <c r="AU52" s="211"/>
      <c r="AV52" s="211"/>
      <c r="AW52" s="211"/>
      <c r="AX52" s="211"/>
      <c r="AY52" s="211"/>
      <c r="AZ52" s="211"/>
      <c r="BA52" s="211"/>
      <c r="BB52" s="211"/>
      <c r="BC52" s="211"/>
      <c r="BD52" s="211"/>
      <c r="BE52" s="211"/>
      <c r="BF52" s="211"/>
      <c r="BG52" s="211"/>
      <c r="BH52" s="211"/>
    </row>
    <row r="53" customFormat="false" ht="12.75" hidden="false" customHeight="true" outlineLevel="1" collapsed="false">
      <c r="A53" s="212"/>
      <c r="B53" s="213"/>
      <c r="C53" s="218" t="s">
        <v>198</v>
      </c>
      <c r="D53" s="218"/>
      <c r="E53" s="218"/>
      <c r="F53" s="218"/>
      <c r="G53" s="218"/>
      <c r="H53" s="215"/>
      <c r="I53" s="207"/>
      <c r="J53" s="209"/>
      <c r="K53" s="209"/>
      <c r="L53" s="209"/>
      <c r="M53" s="209"/>
      <c r="N53" s="209"/>
      <c r="O53" s="209"/>
      <c r="P53" s="209"/>
      <c r="Q53" s="209"/>
      <c r="R53" s="209"/>
      <c r="S53" s="209"/>
      <c r="T53" s="209"/>
      <c r="U53" s="209"/>
      <c r="V53" s="209"/>
      <c r="W53" s="209"/>
      <c r="X53" s="209"/>
      <c r="Y53" s="211"/>
      <c r="Z53" s="211"/>
      <c r="AA53" s="211"/>
      <c r="AB53" s="211"/>
      <c r="AC53" s="211"/>
      <c r="AD53" s="211"/>
      <c r="AE53" s="211"/>
      <c r="AF53" s="211"/>
      <c r="AG53" s="211" t="s">
        <v>151</v>
      </c>
      <c r="AH53" s="211"/>
      <c r="AI53" s="211"/>
      <c r="AJ53" s="211"/>
      <c r="AK53" s="211"/>
      <c r="AL53" s="211"/>
      <c r="AM53" s="211"/>
      <c r="AN53" s="211"/>
      <c r="AO53" s="211"/>
      <c r="AP53" s="211"/>
      <c r="AQ53" s="211"/>
      <c r="AR53" s="211"/>
      <c r="AS53" s="211"/>
      <c r="AT53" s="211"/>
      <c r="AU53" s="211"/>
      <c r="AV53" s="211"/>
      <c r="AW53" s="211"/>
      <c r="AX53" s="211"/>
      <c r="AY53" s="211"/>
      <c r="AZ53" s="211"/>
      <c r="BA53" s="211"/>
      <c r="BB53" s="211"/>
      <c r="BC53" s="211"/>
      <c r="BD53" s="211"/>
      <c r="BE53" s="211"/>
      <c r="BF53" s="211"/>
      <c r="BG53" s="211"/>
      <c r="BH53" s="211"/>
    </row>
    <row r="54" customFormat="false" ht="12.75" hidden="false" customHeight="true" outlineLevel="1" collapsed="false">
      <c r="A54" s="212"/>
      <c r="B54" s="213"/>
      <c r="C54" s="218" t="s">
        <v>199</v>
      </c>
      <c r="D54" s="218"/>
      <c r="E54" s="218"/>
      <c r="F54" s="218"/>
      <c r="G54" s="218"/>
      <c r="H54" s="215"/>
      <c r="I54" s="207"/>
      <c r="J54" s="209"/>
      <c r="K54" s="209"/>
      <c r="L54" s="209"/>
      <c r="M54" s="209"/>
      <c r="N54" s="209"/>
      <c r="O54" s="209"/>
      <c r="P54" s="209"/>
      <c r="Q54" s="209"/>
      <c r="R54" s="209"/>
      <c r="S54" s="209"/>
      <c r="T54" s="209"/>
      <c r="U54" s="209"/>
      <c r="V54" s="209"/>
      <c r="W54" s="209"/>
      <c r="X54" s="209"/>
      <c r="Y54" s="211"/>
      <c r="Z54" s="211"/>
      <c r="AA54" s="211"/>
      <c r="AB54" s="211"/>
      <c r="AC54" s="211"/>
      <c r="AD54" s="211"/>
      <c r="AE54" s="211"/>
      <c r="AF54" s="211"/>
      <c r="AG54" s="211" t="s">
        <v>151</v>
      </c>
      <c r="AH54" s="211"/>
      <c r="AI54" s="211"/>
      <c r="AJ54" s="211"/>
      <c r="AK54" s="211"/>
      <c r="AL54" s="211"/>
      <c r="AM54" s="211"/>
      <c r="AN54" s="211"/>
      <c r="AO54" s="211"/>
      <c r="AP54" s="211"/>
      <c r="AQ54" s="211"/>
      <c r="AR54" s="211"/>
      <c r="AS54" s="211"/>
      <c r="AT54" s="211"/>
      <c r="AU54" s="211"/>
      <c r="AV54" s="211"/>
      <c r="AW54" s="211"/>
      <c r="AX54" s="211"/>
      <c r="AY54" s="211"/>
      <c r="AZ54" s="211"/>
      <c r="BA54" s="211"/>
      <c r="BB54" s="211"/>
      <c r="BC54" s="211"/>
      <c r="BD54" s="211"/>
      <c r="BE54" s="211"/>
      <c r="BF54" s="211"/>
      <c r="BG54" s="211"/>
      <c r="BH54" s="211"/>
    </row>
    <row r="55" customFormat="false" ht="12.75" hidden="false" customHeight="true" outlineLevel="1" collapsed="false">
      <c r="A55" s="212"/>
      <c r="B55" s="213"/>
      <c r="C55" s="218" t="s">
        <v>200</v>
      </c>
      <c r="D55" s="218"/>
      <c r="E55" s="218"/>
      <c r="F55" s="218"/>
      <c r="G55" s="218"/>
      <c r="H55" s="215"/>
      <c r="I55" s="207"/>
      <c r="J55" s="209"/>
      <c r="K55" s="209"/>
      <c r="L55" s="209"/>
      <c r="M55" s="209"/>
      <c r="N55" s="209"/>
      <c r="O55" s="209"/>
      <c r="P55" s="209"/>
      <c r="Q55" s="209"/>
      <c r="R55" s="209"/>
      <c r="S55" s="209"/>
      <c r="T55" s="209"/>
      <c r="U55" s="209"/>
      <c r="V55" s="209"/>
      <c r="W55" s="209"/>
      <c r="X55" s="209"/>
      <c r="Y55" s="211"/>
      <c r="Z55" s="211"/>
      <c r="AA55" s="211"/>
      <c r="AB55" s="211"/>
      <c r="AC55" s="211"/>
      <c r="AD55" s="211"/>
      <c r="AE55" s="211"/>
      <c r="AF55" s="211"/>
      <c r="AG55" s="211" t="s">
        <v>151</v>
      </c>
      <c r="AH55" s="211"/>
      <c r="AI55" s="211"/>
      <c r="AJ55" s="211"/>
      <c r="AK55" s="211"/>
      <c r="AL55" s="211"/>
      <c r="AM55" s="211"/>
      <c r="AN55" s="211"/>
      <c r="AO55" s="211"/>
      <c r="AP55" s="211"/>
      <c r="AQ55" s="211"/>
      <c r="AR55" s="211"/>
      <c r="AS55" s="211"/>
      <c r="AT55" s="211"/>
      <c r="AU55" s="211"/>
      <c r="AV55" s="211"/>
      <c r="AW55" s="211"/>
      <c r="AX55" s="211"/>
      <c r="AY55" s="211"/>
      <c r="AZ55" s="211"/>
      <c r="BA55" s="211"/>
      <c r="BB55" s="211"/>
      <c r="BC55" s="211"/>
      <c r="BD55" s="211"/>
      <c r="BE55" s="211"/>
      <c r="BF55" s="211"/>
      <c r="BG55" s="211"/>
      <c r="BH55" s="211"/>
    </row>
    <row r="56" customFormat="false" ht="12.75" hidden="false" customHeight="true" outlineLevel="1" collapsed="false">
      <c r="A56" s="212"/>
      <c r="B56" s="213"/>
      <c r="C56" s="218" t="s">
        <v>201</v>
      </c>
      <c r="D56" s="218"/>
      <c r="E56" s="218"/>
      <c r="F56" s="218"/>
      <c r="G56" s="218"/>
      <c r="H56" s="215"/>
      <c r="I56" s="207"/>
      <c r="J56" s="209"/>
      <c r="K56" s="209"/>
      <c r="L56" s="209"/>
      <c r="M56" s="209"/>
      <c r="N56" s="209"/>
      <c r="O56" s="209"/>
      <c r="P56" s="209"/>
      <c r="Q56" s="209"/>
      <c r="R56" s="209"/>
      <c r="S56" s="209"/>
      <c r="T56" s="209"/>
      <c r="U56" s="209"/>
      <c r="V56" s="209"/>
      <c r="W56" s="209"/>
      <c r="X56" s="209"/>
      <c r="Y56" s="211"/>
      <c r="Z56" s="211"/>
      <c r="AA56" s="211"/>
      <c r="AB56" s="211"/>
      <c r="AC56" s="211"/>
      <c r="AD56" s="211"/>
      <c r="AE56" s="211"/>
      <c r="AF56" s="211"/>
      <c r="AG56" s="211" t="s">
        <v>151</v>
      </c>
      <c r="AH56" s="211"/>
      <c r="AI56" s="211"/>
      <c r="AJ56" s="211"/>
      <c r="AK56" s="211"/>
      <c r="AL56" s="211"/>
      <c r="AM56" s="211"/>
      <c r="AN56" s="211"/>
      <c r="AO56" s="211"/>
      <c r="AP56" s="211"/>
      <c r="AQ56" s="211"/>
      <c r="AR56" s="211"/>
      <c r="AS56" s="211"/>
      <c r="AT56" s="211"/>
      <c r="AU56" s="211"/>
      <c r="AV56" s="211"/>
      <c r="AW56" s="211"/>
      <c r="AX56" s="211"/>
      <c r="AY56" s="211"/>
      <c r="AZ56" s="211"/>
      <c r="BA56" s="211"/>
      <c r="BB56" s="211"/>
      <c r="BC56" s="211"/>
      <c r="BD56" s="211"/>
      <c r="BE56" s="211"/>
      <c r="BF56" s="211"/>
      <c r="BG56" s="211"/>
      <c r="BH56" s="211"/>
    </row>
    <row r="57" customFormat="false" ht="12.75" hidden="false" customHeight="true" outlineLevel="1" collapsed="false">
      <c r="A57" s="212"/>
      <c r="B57" s="213"/>
      <c r="C57" s="218" t="s">
        <v>202</v>
      </c>
      <c r="D57" s="218"/>
      <c r="E57" s="218"/>
      <c r="F57" s="218"/>
      <c r="G57" s="218"/>
      <c r="H57" s="215"/>
      <c r="I57" s="207"/>
      <c r="J57" s="209"/>
      <c r="K57" s="209"/>
      <c r="L57" s="209"/>
      <c r="M57" s="209"/>
      <c r="N57" s="209"/>
      <c r="O57" s="209"/>
      <c r="P57" s="209"/>
      <c r="Q57" s="209"/>
      <c r="R57" s="209"/>
      <c r="S57" s="209"/>
      <c r="T57" s="209"/>
      <c r="U57" s="209"/>
      <c r="V57" s="209"/>
      <c r="W57" s="209"/>
      <c r="X57" s="209"/>
      <c r="Y57" s="211"/>
      <c r="Z57" s="211"/>
      <c r="AA57" s="211"/>
      <c r="AB57" s="211"/>
      <c r="AC57" s="211"/>
      <c r="AD57" s="211"/>
      <c r="AE57" s="211"/>
      <c r="AF57" s="211"/>
      <c r="AG57" s="211" t="s">
        <v>151</v>
      </c>
      <c r="AH57" s="211"/>
      <c r="AI57" s="211"/>
      <c r="AJ57" s="211"/>
      <c r="AK57" s="211"/>
      <c r="AL57" s="211"/>
      <c r="AM57" s="211"/>
      <c r="AN57" s="211"/>
      <c r="AO57" s="211"/>
      <c r="AP57" s="211"/>
      <c r="AQ57" s="211"/>
      <c r="AR57" s="211"/>
      <c r="AS57" s="211"/>
      <c r="AT57" s="211"/>
      <c r="AU57" s="211"/>
      <c r="AV57" s="211"/>
      <c r="AW57" s="211"/>
      <c r="AX57" s="211"/>
      <c r="AY57" s="211"/>
      <c r="AZ57" s="211"/>
      <c r="BA57" s="211"/>
      <c r="BB57" s="211"/>
      <c r="BC57" s="211"/>
      <c r="BD57" s="211"/>
      <c r="BE57" s="211"/>
      <c r="BF57" s="211"/>
      <c r="BG57" s="211"/>
      <c r="BH57" s="211"/>
    </row>
    <row r="58" customFormat="false" ht="22.5" hidden="false" customHeight="false" outlineLevel="1" collapsed="false">
      <c r="A58" s="199" t="n">
        <v>10</v>
      </c>
      <c r="B58" s="200" t="s">
        <v>203</v>
      </c>
      <c r="C58" s="201" t="s">
        <v>204</v>
      </c>
      <c r="D58" s="202" t="s">
        <v>145</v>
      </c>
      <c r="E58" s="203" t="n">
        <v>1</v>
      </c>
      <c r="F58" s="204"/>
      <c r="G58" s="205" t="n">
        <f aca="false">ROUND(E58*F58,2)</f>
        <v>0</v>
      </c>
      <c r="H58" s="206"/>
      <c r="I58" s="207" t="n">
        <f aca="false">ROUND(E58*H58,2)</f>
        <v>0</v>
      </c>
      <c r="J58" s="208"/>
      <c r="K58" s="209" t="n">
        <f aca="false">ROUND(E58*J58,2)</f>
        <v>0</v>
      </c>
      <c r="L58" s="209" t="n">
        <v>21</v>
      </c>
      <c r="M58" s="209" t="n">
        <f aca="false">G58*(1+L58/100)</f>
        <v>0</v>
      </c>
      <c r="N58" s="209" t="n">
        <v>0</v>
      </c>
      <c r="O58" s="209" t="n">
        <f aca="false">ROUND(E58*N58,2)</f>
        <v>0</v>
      </c>
      <c r="P58" s="209" t="n">
        <v>0</v>
      </c>
      <c r="Q58" s="209" t="n">
        <f aca="false">ROUND(E58*P58,2)</f>
        <v>0</v>
      </c>
      <c r="R58" s="209"/>
      <c r="S58" s="209" t="s">
        <v>146</v>
      </c>
      <c r="T58" s="209" t="s">
        <v>205</v>
      </c>
      <c r="U58" s="209" t="n">
        <v>0</v>
      </c>
      <c r="V58" s="209" t="n">
        <f aca="false">ROUND(E58*U58,2)</f>
        <v>0</v>
      </c>
      <c r="W58" s="209"/>
      <c r="X58" s="209" t="s">
        <v>148</v>
      </c>
      <c r="Y58" s="210" t="n">
        <f aca="false">I58</f>
        <v>0</v>
      </c>
      <c r="Z58" s="210" t="n">
        <f aca="false">K58</f>
        <v>0</v>
      </c>
      <c r="AA58" s="210" t="n">
        <f aca="false">M58</f>
        <v>0</v>
      </c>
      <c r="AB58" s="210" t="n">
        <f aca="false">O58</f>
        <v>0</v>
      </c>
      <c r="AC58" s="210" t="n">
        <f aca="false">Q58</f>
        <v>0</v>
      </c>
      <c r="AD58" s="210" t="n">
        <f aca="false">V58</f>
        <v>0</v>
      </c>
      <c r="AE58" s="211"/>
      <c r="AF58" s="210" t="n">
        <f aca="false">G58</f>
        <v>0</v>
      </c>
      <c r="AG58" s="211" t="s">
        <v>149</v>
      </c>
      <c r="AH58" s="211"/>
      <c r="AI58" s="211"/>
      <c r="AJ58" s="211"/>
      <c r="AK58" s="211"/>
      <c r="AL58" s="211"/>
      <c r="AM58" s="211"/>
      <c r="AN58" s="211"/>
      <c r="AO58" s="211"/>
      <c r="AP58" s="211"/>
      <c r="AQ58" s="211"/>
      <c r="AR58" s="211"/>
      <c r="AS58" s="211"/>
      <c r="AT58" s="211"/>
      <c r="AU58" s="211"/>
      <c r="AV58" s="211"/>
      <c r="AW58" s="211"/>
      <c r="AX58" s="211"/>
      <c r="AY58" s="211"/>
      <c r="AZ58" s="211"/>
      <c r="BA58" s="211"/>
      <c r="BB58" s="211"/>
      <c r="BC58" s="211"/>
      <c r="BD58" s="211"/>
      <c r="BE58" s="211"/>
      <c r="BF58" s="211"/>
      <c r="BG58" s="211"/>
      <c r="BH58" s="211"/>
    </row>
    <row r="59" customFormat="false" ht="33.75" hidden="false" customHeight="true" outlineLevel="1" collapsed="false">
      <c r="A59" s="212"/>
      <c r="B59" s="213"/>
      <c r="C59" s="217" t="s">
        <v>206</v>
      </c>
      <c r="D59" s="217"/>
      <c r="E59" s="217"/>
      <c r="F59" s="217"/>
      <c r="G59" s="217"/>
      <c r="H59" s="215"/>
      <c r="I59" s="207"/>
      <c r="J59" s="209"/>
      <c r="K59" s="209"/>
      <c r="L59" s="209"/>
      <c r="M59" s="209"/>
      <c r="N59" s="209"/>
      <c r="O59" s="209"/>
      <c r="P59" s="209"/>
      <c r="Q59" s="209"/>
      <c r="R59" s="209"/>
      <c r="S59" s="209"/>
      <c r="T59" s="209"/>
      <c r="U59" s="209"/>
      <c r="V59" s="209"/>
      <c r="W59" s="209"/>
      <c r="X59" s="209"/>
      <c r="Y59" s="211"/>
      <c r="Z59" s="211"/>
      <c r="AA59" s="211"/>
      <c r="AB59" s="211"/>
      <c r="AC59" s="211"/>
      <c r="AD59" s="211"/>
      <c r="AE59" s="211"/>
      <c r="AF59" s="211"/>
      <c r="AG59" s="211" t="s">
        <v>151</v>
      </c>
      <c r="AH59" s="211"/>
      <c r="AI59" s="211"/>
      <c r="AJ59" s="211"/>
      <c r="AK59" s="211"/>
      <c r="AL59" s="211"/>
      <c r="AM59" s="211"/>
      <c r="AN59" s="211"/>
      <c r="AO59" s="211"/>
      <c r="AP59" s="211"/>
      <c r="AQ59" s="211"/>
      <c r="AR59" s="211"/>
      <c r="AS59" s="211"/>
      <c r="AT59" s="211"/>
      <c r="AU59" s="211"/>
      <c r="AV59" s="211"/>
      <c r="AW59" s="211"/>
      <c r="AX59" s="211"/>
      <c r="AY59" s="211"/>
      <c r="AZ59" s="211"/>
      <c r="BA59" s="216" t="str">
        <f aca="false">C59</f>
        <v>Střední díl uzpůsoben pro montáž interaktivní tabule, příprava pro montáž datového projektoru, tabulová křídla, velikost při uzavření cca 100 cm šíře, výška cca 130 cm, keramické provedení nejvyšší kvality, hliníkové rámy, bílá barva na popis fixem. Včetně montáže.</v>
      </c>
      <c r="BB59" s="211"/>
      <c r="BC59" s="211"/>
      <c r="BD59" s="211"/>
      <c r="BE59" s="211"/>
      <c r="BF59" s="211"/>
      <c r="BG59" s="211"/>
      <c r="BH59" s="211"/>
    </row>
    <row r="60" customFormat="false" ht="12.75" hidden="false" customHeight="false" outlineLevel="0" collapsed="false">
      <c r="A60" s="189" t="s">
        <v>141</v>
      </c>
      <c r="B60" s="190" t="s">
        <v>110</v>
      </c>
      <c r="C60" s="191" t="s">
        <v>111</v>
      </c>
      <c r="D60" s="192"/>
      <c r="E60" s="193"/>
      <c r="F60" s="194"/>
      <c r="G60" s="195" t="n">
        <f aca="false">SUM(AF61:AF94)</f>
        <v>0</v>
      </c>
      <c r="H60" s="196"/>
      <c r="I60" s="197" t="n">
        <f aca="false">SUM(Y61:Y94)</f>
        <v>0</v>
      </c>
      <c r="J60" s="198"/>
      <c r="K60" s="198" t="n">
        <f aca="false">SUM(Z61:Z94)</f>
        <v>0</v>
      </c>
      <c r="L60" s="198"/>
      <c r="M60" s="198" t="n">
        <f aca="false">SUM(AA61:AA94)</f>
        <v>0</v>
      </c>
      <c r="N60" s="198"/>
      <c r="O60" s="198" t="n">
        <f aca="false">SUM(AB61:AB94)</f>
        <v>0</v>
      </c>
      <c r="P60" s="198"/>
      <c r="Q60" s="198" t="n">
        <f aca="false">SUM(AC61:AC94)</f>
        <v>0</v>
      </c>
      <c r="R60" s="198"/>
      <c r="S60" s="198"/>
      <c r="T60" s="198"/>
      <c r="U60" s="198"/>
      <c r="V60" s="198" t="n">
        <f aca="false">SUM(AD61:AD94)</f>
        <v>0</v>
      </c>
      <c r="W60" s="198"/>
      <c r="X60" s="198"/>
      <c r="AG60" s="0" t="s">
        <v>142</v>
      </c>
    </row>
    <row r="61" customFormat="false" ht="12.75" hidden="false" customHeight="false" outlineLevel="1" collapsed="false">
      <c r="A61" s="199" t="n">
        <v>11</v>
      </c>
      <c r="B61" s="200" t="s">
        <v>207</v>
      </c>
      <c r="C61" s="201" t="s">
        <v>171</v>
      </c>
      <c r="D61" s="202" t="s">
        <v>145</v>
      </c>
      <c r="E61" s="203" t="n">
        <v>1</v>
      </c>
      <c r="F61" s="204"/>
      <c r="G61" s="205" t="n">
        <f aca="false">ROUND(E61*F61,2)</f>
        <v>0</v>
      </c>
      <c r="H61" s="206"/>
      <c r="I61" s="207" t="n">
        <f aca="false">ROUND(E61*H61,2)</f>
        <v>0</v>
      </c>
      <c r="J61" s="208"/>
      <c r="K61" s="209" t="n">
        <f aca="false">ROUND(E61*J61,2)</f>
        <v>0</v>
      </c>
      <c r="L61" s="209" t="n">
        <v>21</v>
      </c>
      <c r="M61" s="209" t="n">
        <f aca="false">G61*(1+L61/100)</f>
        <v>0</v>
      </c>
      <c r="N61" s="209" t="n">
        <v>0</v>
      </c>
      <c r="O61" s="209" t="n">
        <f aca="false">ROUND(E61*N61,2)</f>
        <v>0</v>
      </c>
      <c r="P61" s="209" t="n">
        <v>0</v>
      </c>
      <c r="Q61" s="209" t="n">
        <f aca="false">ROUND(E61*P61,2)</f>
        <v>0</v>
      </c>
      <c r="R61" s="209"/>
      <c r="S61" s="209" t="s">
        <v>146</v>
      </c>
      <c r="T61" s="209" t="s">
        <v>205</v>
      </c>
      <c r="U61" s="209" t="n">
        <v>0</v>
      </c>
      <c r="V61" s="209" t="n">
        <f aca="false">ROUND(E61*U61,2)</f>
        <v>0</v>
      </c>
      <c r="W61" s="209"/>
      <c r="X61" s="209" t="s">
        <v>148</v>
      </c>
      <c r="Y61" s="210" t="n">
        <f aca="false">I61</f>
        <v>0</v>
      </c>
      <c r="Z61" s="210" t="n">
        <f aca="false">K61</f>
        <v>0</v>
      </c>
      <c r="AA61" s="210" t="n">
        <f aca="false">M61</f>
        <v>0</v>
      </c>
      <c r="AB61" s="210" t="n">
        <f aca="false">O61</f>
        <v>0</v>
      </c>
      <c r="AC61" s="210" t="n">
        <f aca="false">Q61</f>
        <v>0</v>
      </c>
      <c r="AD61" s="210" t="n">
        <f aca="false">V61</f>
        <v>0</v>
      </c>
      <c r="AE61" s="211"/>
      <c r="AF61" s="210" t="n">
        <f aca="false">G61</f>
        <v>0</v>
      </c>
      <c r="AG61" s="211" t="s">
        <v>149</v>
      </c>
      <c r="AH61" s="211"/>
      <c r="AI61" s="211"/>
      <c r="AJ61" s="211"/>
      <c r="AK61" s="211"/>
      <c r="AL61" s="211"/>
      <c r="AM61" s="211"/>
      <c r="AN61" s="211"/>
      <c r="AO61" s="211"/>
      <c r="AP61" s="211"/>
      <c r="AQ61" s="211"/>
      <c r="AR61" s="211"/>
      <c r="AS61" s="211"/>
      <c r="AT61" s="211"/>
      <c r="AU61" s="211"/>
      <c r="AV61" s="211"/>
      <c r="AW61" s="211"/>
      <c r="AX61" s="211"/>
      <c r="AY61" s="211"/>
      <c r="AZ61" s="211"/>
      <c r="BA61" s="211"/>
      <c r="BB61" s="211"/>
      <c r="BC61" s="211"/>
      <c r="BD61" s="211"/>
      <c r="BE61" s="211"/>
      <c r="BF61" s="211"/>
      <c r="BG61" s="211"/>
      <c r="BH61" s="211"/>
    </row>
    <row r="62" customFormat="false" ht="146.25" hidden="false" customHeight="true" outlineLevel="1" collapsed="false">
      <c r="A62" s="212"/>
      <c r="B62" s="213"/>
      <c r="C62" s="217" t="s">
        <v>172</v>
      </c>
      <c r="D62" s="217"/>
      <c r="E62" s="217"/>
      <c r="F62" s="217"/>
      <c r="G62" s="217"/>
      <c r="H62" s="215"/>
      <c r="I62" s="207"/>
      <c r="J62" s="209"/>
      <c r="K62" s="209"/>
      <c r="L62" s="209"/>
      <c r="M62" s="209"/>
      <c r="N62" s="209"/>
      <c r="O62" s="209"/>
      <c r="P62" s="209"/>
      <c r="Q62" s="209"/>
      <c r="R62" s="209"/>
      <c r="S62" s="209"/>
      <c r="T62" s="209"/>
      <c r="U62" s="209"/>
      <c r="V62" s="209"/>
      <c r="W62" s="209"/>
      <c r="X62" s="209"/>
      <c r="Y62" s="211"/>
      <c r="Z62" s="211"/>
      <c r="AA62" s="211"/>
      <c r="AB62" s="211"/>
      <c r="AC62" s="211"/>
      <c r="AD62" s="211"/>
      <c r="AE62" s="211"/>
      <c r="AF62" s="211"/>
      <c r="AG62" s="211" t="s">
        <v>151</v>
      </c>
      <c r="AH62" s="211"/>
      <c r="AI62" s="211"/>
      <c r="AJ62" s="211"/>
      <c r="AK62" s="211"/>
      <c r="AL62" s="211"/>
      <c r="AM62" s="211"/>
      <c r="AN62" s="211"/>
      <c r="AO62" s="211"/>
      <c r="AP62" s="211"/>
      <c r="AQ62" s="211"/>
      <c r="AR62" s="211"/>
      <c r="AS62" s="211"/>
      <c r="AT62" s="211"/>
      <c r="AU62" s="211"/>
      <c r="AV62" s="211"/>
      <c r="AW62" s="211"/>
      <c r="AX62" s="211"/>
      <c r="AY62" s="211"/>
      <c r="AZ62" s="211"/>
      <c r="BA62" s="216" t="str">
        <f aca="false">C62</f>
        <v>Interaktivní tabule  s multidotykem (4 dotyky) a automatickým rozpoznámím funkcí - pero píše, prst ovládá, dlaň maže. Povrch je magnetický a určený pro promítání obrazu = matný, dobře eliminuje odlesky. Popisovače jsou bezdrátové,  bezbateriové a mechanicky odolné. Součástí tabule je aktivní lišta pro dva popisovače. Výběr požadované barvy popisovače se prování stiskem tlačítka příslušné barvy.Tabule s maximálními rozměry 2000 x 1400mm. Aktivní plocha  vyplňuje celou plochu uvnitř rámu a má úhlopříčku 87“. Včetně montáže - instalace, rozvody USB, rozvody 220V (včetně revize). Včetně SW balíčku,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Zadavatel požaduje software SMART Notebook, z důvodu kompatibility se současným softwarem a kompatibilitou všech aplikací se současně používanými.</v>
      </c>
      <c r="BB62" s="211"/>
      <c r="BC62" s="211"/>
      <c r="BD62" s="211"/>
      <c r="BE62" s="211"/>
      <c r="BF62" s="211"/>
      <c r="BG62" s="211"/>
      <c r="BH62" s="211"/>
    </row>
    <row r="63" customFormat="false" ht="22.5" hidden="false" customHeight="false" outlineLevel="1" collapsed="false">
      <c r="A63" s="199" t="n">
        <v>12</v>
      </c>
      <c r="B63" s="200" t="s">
        <v>208</v>
      </c>
      <c r="C63" s="201" t="s">
        <v>174</v>
      </c>
      <c r="D63" s="202" t="s">
        <v>145</v>
      </c>
      <c r="E63" s="203" t="n">
        <v>1</v>
      </c>
      <c r="F63" s="204"/>
      <c r="G63" s="205" t="n">
        <f aca="false">ROUND(E63*F63,2)</f>
        <v>0</v>
      </c>
      <c r="H63" s="206"/>
      <c r="I63" s="207" t="n">
        <f aca="false">ROUND(E63*H63,2)</f>
        <v>0</v>
      </c>
      <c r="J63" s="208"/>
      <c r="K63" s="209" t="n">
        <f aca="false">ROUND(E63*J63,2)</f>
        <v>0</v>
      </c>
      <c r="L63" s="209" t="n">
        <v>21</v>
      </c>
      <c r="M63" s="209" t="n">
        <f aca="false">G63*(1+L63/100)</f>
        <v>0</v>
      </c>
      <c r="N63" s="209" t="n">
        <v>0</v>
      </c>
      <c r="O63" s="209" t="n">
        <f aca="false">ROUND(E63*N63,2)</f>
        <v>0</v>
      </c>
      <c r="P63" s="209" t="n">
        <v>0</v>
      </c>
      <c r="Q63" s="209" t="n">
        <f aca="false">ROUND(E63*P63,2)</f>
        <v>0</v>
      </c>
      <c r="R63" s="209"/>
      <c r="S63" s="209" t="s">
        <v>146</v>
      </c>
      <c r="T63" s="209" t="s">
        <v>205</v>
      </c>
      <c r="U63" s="209" t="n">
        <v>0</v>
      </c>
      <c r="V63" s="209" t="n">
        <f aca="false">ROUND(E63*U63,2)</f>
        <v>0</v>
      </c>
      <c r="W63" s="209"/>
      <c r="X63" s="209" t="s">
        <v>148</v>
      </c>
      <c r="Y63" s="210" t="n">
        <f aca="false">I63</f>
        <v>0</v>
      </c>
      <c r="Z63" s="210" t="n">
        <f aca="false">K63</f>
        <v>0</v>
      </c>
      <c r="AA63" s="210" t="n">
        <f aca="false">M63</f>
        <v>0</v>
      </c>
      <c r="AB63" s="210" t="n">
        <f aca="false">O63</f>
        <v>0</v>
      </c>
      <c r="AC63" s="210" t="n">
        <f aca="false">Q63</f>
        <v>0</v>
      </c>
      <c r="AD63" s="210" t="n">
        <f aca="false">V63</f>
        <v>0</v>
      </c>
      <c r="AE63" s="211"/>
      <c r="AF63" s="210" t="n">
        <f aca="false">G63</f>
        <v>0</v>
      </c>
      <c r="AG63" s="211" t="s">
        <v>149</v>
      </c>
      <c r="AH63" s="211"/>
      <c r="AI63" s="211"/>
      <c r="AJ63" s="211"/>
      <c r="AK63" s="211"/>
      <c r="AL63" s="211"/>
      <c r="AM63" s="211"/>
      <c r="AN63" s="211"/>
      <c r="AO63" s="211"/>
      <c r="AP63" s="211"/>
      <c r="AQ63" s="211"/>
      <c r="AR63" s="211"/>
      <c r="AS63" s="211"/>
      <c r="AT63" s="211"/>
      <c r="AU63" s="211"/>
      <c r="AV63" s="211"/>
      <c r="AW63" s="211"/>
      <c r="AX63" s="211"/>
      <c r="AY63" s="211"/>
      <c r="AZ63" s="211"/>
      <c r="BA63" s="211"/>
      <c r="BB63" s="211"/>
      <c r="BC63" s="211"/>
      <c r="BD63" s="211"/>
      <c r="BE63" s="211"/>
      <c r="BF63" s="211"/>
      <c r="BG63" s="211"/>
      <c r="BH63" s="211"/>
    </row>
    <row r="64" customFormat="false" ht="46.25" hidden="false" customHeight="true" outlineLevel="1" collapsed="false">
      <c r="A64" s="212"/>
      <c r="B64" s="213"/>
      <c r="C64" s="217" t="s">
        <v>209</v>
      </c>
      <c r="D64" s="217"/>
      <c r="E64" s="217"/>
      <c r="F64" s="217"/>
      <c r="G64" s="217"/>
      <c r="H64" s="215"/>
      <c r="I64" s="207"/>
      <c r="J64" s="209"/>
      <c r="K64" s="209"/>
      <c r="L64" s="209"/>
      <c r="M64" s="209"/>
      <c r="N64" s="209"/>
      <c r="O64" s="209"/>
      <c r="P64" s="209"/>
      <c r="Q64" s="209"/>
      <c r="R64" s="209"/>
      <c r="S64" s="209"/>
      <c r="T64" s="209"/>
      <c r="U64" s="209"/>
      <c r="V64" s="209"/>
      <c r="W64" s="209"/>
      <c r="X64" s="209"/>
      <c r="Y64" s="211"/>
      <c r="Z64" s="211"/>
      <c r="AA64" s="211"/>
      <c r="AB64" s="211"/>
      <c r="AC64" s="211"/>
      <c r="AD64" s="211"/>
      <c r="AE64" s="211"/>
      <c r="AF64" s="211"/>
      <c r="AG64" s="211" t="s">
        <v>151</v>
      </c>
      <c r="AH64" s="211"/>
      <c r="AI64" s="211"/>
      <c r="AJ64" s="211"/>
      <c r="AK64" s="211"/>
      <c r="AL64" s="211"/>
      <c r="AM64" s="211"/>
      <c r="AN64" s="211"/>
      <c r="AO64" s="211"/>
      <c r="AP64" s="211"/>
      <c r="AQ64" s="211"/>
      <c r="AR64" s="211"/>
      <c r="AS64" s="211"/>
      <c r="AT64" s="211"/>
      <c r="AU64" s="211"/>
      <c r="AV64" s="211"/>
      <c r="AW64" s="211"/>
      <c r="AX64" s="211"/>
      <c r="AY64" s="211"/>
      <c r="AZ64" s="211"/>
      <c r="BA64" s="216" t="str">
        <f aca="false">C64</f>
        <v>3LCD projektor s krátkou vzdáleností projekce obrazu ve špičkové kvalitě pro podnikové a vzdělávací projekce. WXGA rozlišení 1280 x 800, 16:10, jas 3 400 lumenů, vysoký kontrast 16 000:1, min 1,07 miliardy barev, úhlopříčka promítání 53“ - 116“, projekční vzdálenost od 0,5 m, životnost až 5000/10 000 hodin (normal/eco režim); konektory: USB 3v1 (obraz/myš/zvuk), 2x VGA, HDMI, LAN, Audio In/Out, 2x Stereo mini-jack, 2x RGB vstup, S-Video, RS-232C, Wi-Fi, reproduktor min 16 W.</v>
      </c>
      <c r="BB64" s="211"/>
      <c r="BC64" s="211"/>
      <c r="BD64" s="211"/>
      <c r="BE64" s="211"/>
      <c r="BF64" s="211"/>
      <c r="BG64" s="211"/>
      <c r="BH64" s="211"/>
    </row>
    <row r="65" customFormat="false" ht="12.75" hidden="false" customHeight="false" outlineLevel="1" collapsed="false">
      <c r="A65" s="212"/>
      <c r="B65" s="213"/>
      <c r="C65" s="219"/>
      <c r="D65" s="220"/>
      <c r="E65" s="221"/>
      <c r="F65" s="222"/>
      <c r="G65" s="222"/>
      <c r="H65" s="215"/>
      <c r="I65" s="207"/>
      <c r="J65" s="209"/>
      <c r="K65" s="209"/>
      <c r="L65" s="209"/>
      <c r="M65" s="209"/>
      <c r="N65" s="209"/>
      <c r="O65" s="209"/>
      <c r="P65" s="209"/>
      <c r="Q65" s="209"/>
      <c r="R65" s="209"/>
      <c r="S65" s="209"/>
      <c r="T65" s="209"/>
      <c r="U65" s="209"/>
      <c r="V65" s="209"/>
      <c r="W65" s="209"/>
      <c r="X65" s="209"/>
      <c r="Y65" s="211"/>
      <c r="Z65" s="211"/>
      <c r="AA65" s="211"/>
      <c r="AB65" s="211"/>
      <c r="AC65" s="211"/>
      <c r="AD65" s="211"/>
      <c r="AE65" s="211"/>
      <c r="AF65" s="211"/>
      <c r="AG65" s="211" t="s">
        <v>151</v>
      </c>
      <c r="AH65" s="211"/>
      <c r="AI65" s="211"/>
      <c r="AJ65" s="211"/>
      <c r="AK65" s="211"/>
      <c r="AL65" s="211"/>
      <c r="AM65" s="211"/>
      <c r="AN65" s="211"/>
      <c r="AO65" s="211"/>
      <c r="AP65" s="211"/>
      <c r="AQ65" s="211"/>
      <c r="AR65" s="211"/>
      <c r="AS65" s="211"/>
      <c r="AT65" s="211"/>
      <c r="AU65" s="211"/>
      <c r="AV65" s="211"/>
      <c r="AW65" s="211"/>
      <c r="AX65" s="211"/>
      <c r="AY65" s="211"/>
      <c r="AZ65" s="211"/>
      <c r="BA65" s="211"/>
      <c r="BB65" s="211"/>
      <c r="BC65" s="211"/>
      <c r="BD65" s="211"/>
      <c r="BE65" s="211"/>
      <c r="BF65" s="211"/>
      <c r="BG65" s="211"/>
      <c r="BH65" s="211"/>
    </row>
    <row r="66" customFormat="false" ht="12.8" hidden="false" customHeight="true" outlineLevel="1" collapsed="false">
      <c r="A66" s="212"/>
      <c r="B66" s="213"/>
      <c r="C66" s="218" t="s">
        <v>176</v>
      </c>
      <c r="D66" s="218"/>
      <c r="E66" s="218"/>
      <c r="F66" s="218"/>
      <c r="G66" s="218"/>
      <c r="H66" s="215"/>
      <c r="I66" s="207"/>
      <c r="J66" s="209"/>
      <c r="K66" s="209"/>
      <c r="L66" s="209"/>
      <c r="M66" s="209"/>
      <c r="N66" s="209"/>
      <c r="O66" s="209"/>
      <c r="P66" s="209"/>
      <c r="Q66" s="209"/>
      <c r="R66" s="209"/>
      <c r="S66" s="209"/>
      <c r="T66" s="209"/>
      <c r="U66" s="209"/>
      <c r="V66" s="209"/>
      <c r="W66" s="209"/>
      <c r="X66" s="209"/>
      <c r="Y66" s="211"/>
      <c r="Z66" s="211"/>
      <c r="AA66" s="211"/>
      <c r="AB66" s="211"/>
      <c r="AC66" s="211"/>
      <c r="AD66" s="211"/>
      <c r="AE66" s="211"/>
      <c r="AF66" s="211"/>
      <c r="AG66" s="211" t="s">
        <v>151</v>
      </c>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row>
    <row r="67" customFormat="false" ht="22.5" hidden="false" customHeight="false" outlineLevel="1" collapsed="false">
      <c r="A67" s="199" t="n">
        <v>13</v>
      </c>
      <c r="B67" s="200" t="s">
        <v>210</v>
      </c>
      <c r="C67" s="201" t="s">
        <v>178</v>
      </c>
      <c r="D67" s="202" t="s">
        <v>145</v>
      </c>
      <c r="E67" s="203" t="n">
        <v>1</v>
      </c>
      <c r="F67" s="204"/>
      <c r="G67" s="205" t="n">
        <f aca="false">ROUND(E67*F67,2)</f>
        <v>0</v>
      </c>
      <c r="H67" s="206"/>
      <c r="I67" s="207" t="n">
        <f aca="false">ROUND(E67*H67,2)</f>
        <v>0</v>
      </c>
      <c r="J67" s="208"/>
      <c r="K67" s="209" t="n">
        <f aca="false">ROUND(E67*J67,2)</f>
        <v>0</v>
      </c>
      <c r="L67" s="209" t="n">
        <v>21</v>
      </c>
      <c r="M67" s="209" t="n">
        <f aca="false">G67*(1+L67/100)</f>
        <v>0</v>
      </c>
      <c r="N67" s="209" t="n">
        <v>0</v>
      </c>
      <c r="O67" s="209" t="n">
        <f aca="false">ROUND(E67*N67,2)</f>
        <v>0</v>
      </c>
      <c r="P67" s="209" t="n">
        <v>0</v>
      </c>
      <c r="Q67" s="209" t="n">
        <f aca="false">ROUND(E67*P67,2)</f>
        <v>0</v>
      </c>
      <c r="R67" s="209"/>
      <c r="S67" s="209" t="s">
        <v>146</v>
      </c>
      <c r="T67" s="209" t="s">
        <v>205</v>
      </c>
      <c r="U67" s="209" t="n">
        <v>0</v>
      </c>
      <c r="V67" s="209" t="n">
        <f aca="false">ROUND(E67*U67,2)</f>
        <v>0</v>
      </c>
      <c r="W67" s="209"/>
      <c r="X67" s="209" t="s">
        <v>148</v>
      </c>
      <c r="Y67" s="210" t="n">
        <f aca="false">I67</f>
        <v>0</v>
      </c>
      <c r="Z67" s="210" t="n">
        <f aca="false">K67</f>
        <v>0</v>
      </c>
      <c r="AA67" s="210" t="n">
        <f aca="false">M67</f>
        <v>0</v>
      </c>
      <c r="AB67" s="210" t="n">
        <f aca="false">O67</f>
        <v>0</v>
      </c>
      <c r="AC67" s="210" t="n">
        <f aca="false">Q67</f>
        <v>0</v>
      </c>
      <c r="AD67" s="210" t="n">
        <f aca="false">V67</f>
        <v>0</v>
      </c>
      <c r="AE67" s="211"/>
      <c r="AF67" s="210" t="n">
        <f aca="false">G67</f>
        <v>0</v>
      </c>
      <c r="AG67" s="211" t="s">
        <v>149</v>
      </c>
      <c r="AH67" s="211"/>
      <c r="AI67" s="211"/>
      <c r="AJ67" s="211"/>
      <c r="AK67" s="211"/>
      <c r="AL67" s="211"/>
      <c r="AM67" s="211"/>
      <c r="AN67" s="211"/>
      <c r="AO67" s="211"/>
      <c r="AP67" s="211"/>
      <c r="AQ67" s="211"/>
      <c r="AR67" s="211"/>
      <c r="AS67" s="211"/>
      <c r="AT67" s="211"/>
      <c r="AU67" s="211"/>
      <c r="AV67" s="211"/>
      <c r="AW67" s="211"/>
      <c r="AX67" s="211"/>
      <c r="AY67" s="211"/>
      <c r="AZ67" s="211"/>
      <c r="BA67" s="211"/>
      <c r="BB67" s="211"/>
      <c r="BC67" s="211"/>
      <c r="BD67" s="211"/>
      <c r="BE67" s="211"/>
      <c r="BF67" s="211"/>
      <c r="BG67" s="211"/>
      <c r="BH67" s="211"/>
    </row>
    <row r="68" customFormat="false" ht="12.75" hidden="false" customHeight="true" outlineLevel="1" collapsed="false">
      <c r="A68" s="212"/>
      <c r="B68" s="213"/>
      <c r="C68" s="217" t="s">
        <v>179</v>
      </c>
      <c r="D68" s="217"/>
      <c r="E68" s="217"/>
      <c r="F68" s="217"/>
      <c r="G68" s="217"/>
      <c r="H68" s="215"/>
      <c r="I68" s="207"/>
      <c r="J68" s="209"/>
      <c r="K68" s="209"/>
      <c r="L68" s="209"/>
      <c r="M68" s="209"/>
      <c r="N68" s="209"/>
      <c r="O68" s="209"/>
      <c r="P68" s="209"/>
      <c r="Q68" s="209"/>
      <c r="R68" s="209"/>
      <c r="S68" s="209"/>
      <c r="T68" s="209"/>
      <c r="U68" s="209"/>
      <c r="V68" s="209"/>
      <c r="W68" s="209"/>
      <c r="X68" s="209"/>
      <c r="Y68" s="211"/>
      <c r="Z68" s="211"/>
      <c r="AA68" s="211"/>
      <c r="AB68" s="211"/>
      <c r="AC68" s="211"/>
      <c r="AD68" s="211"/>
      <c r="AE68" s="211"/>
      <c r="AF68" s="211"/>
      <c r="AG68" s="211" t="s">
        <v>151</v>
      </c>
      <c r="AH68" s="211"/>
      <c r="AI68" s="211"/>
      <c r="AJ68" s="211"/>
      <c r="AK68" s="211"/>
      <c r="AL68" s="211"/>
      <c r="AM68" s="211"/>
      <c r="AN68" s="211"/>
      <c r="AO68" s="211"/>
      <c r="AP68" s="211"/>
      <c r="AQ68" s="211"/>
      <c r="AR68" s="211"/>
      <c r="AS68" s="211"/>
      <c r="AT68" s="211"/>
      <c r="AU68" s="211"/>
      <c r="AV68" s="211"/>
      <c r="AW68" s="211"/>
      <c r="AX68" s="211"/>
      <c r="AY68" s="211"/>
      <c r="AZ68" s="211"/>
      <c r="BA68" s="211"/>
      <c r="BB68" s="211"/>
      <c r="BC68" s="211"/>
      <c r="BD68" s="211"/>
      <c r="BE68" s="211"/>
      <c r="BF68" s="211"/>
      <c r="BG68" s="211"/>
      <c r="BH68" s="211"/>
    </row>
    <row r="69" customFormat="false" ht="12.75" hidden="false" customHeight="true" outlineLevel="1" collapsed="false">
      <c r="A69" s="212"/>
      <c r="B69" s="213"/>
      <c r="C69" s="218" t="s">
        <v>211</v>
      </c>
      <c r="D69" s="218"/>
      <c r="E69" s="218"/>
      <c r="F69" s="218"/>
      <c r="G69" s="218"/>
      <c r="H69" s="215"/>
      <c r="I69" s="207"/>
      <c r="J69" s="209"/>
      <c r="K69" s="209"/>
      <c r="L69" s="209"/>
      <c r="M69" s="209"/>
      <c r="N69" s="209"/>
      <c r="O69" s="209"/>
      <c r="P69" s="209"/>
      <c r="Q69" s="209"/>
      <c r="R69" s="209"/>
      <c r="S69" s="209"/>
      <c r="T69" s="209"/>
      <c r="U69" s="209"/>
      <c r="V69" s="209"/>
      <c r="W69" s="209"/>
      <c r="X69" s="209"/>
      <c r="Y69" s="211"/>
      <c r="Z69" s="211"/>
      <c r="AA69" s="211"/>
      <c r="AB69" s="211"/>
      <c r="AC69" s="211"/>
      <c r="AD69" s="211"/>
      <c r="AE69" s="211"/>
      <c r="AF69" s="211"/>
      <c r="AG69" s="211" t="s">
        <v>151</v>
      </c>
      <c r="AH69" s="211"/>
      <c r="AI69" s="211"/>
      <c r="AJ69" s="211"/>
      <c r="AK69" s="211"/>
      <c r="AL69" s="211"/>
      <c r="AM69" s="211"/>
      <c r="AN69" s="211"/>
      <c r="AO69" s="211"/>
      <c r="AP69" s="211"/>
      <c r="AQ69" s="211"/>
      <c r="AR69" s="211"/>
      <c r="AS69" s="211"/>
      <c r="AT69" s="211"/>
      <c r="AU69" s="211"/>
      <c r="AV69" s="211"/>
      <c r="AW69" s="211"/>
      <c r="AX69" s="211"/>
      <c r="AY69" s="211"/>
      <c r="AZ69" s="211"/>
      <c r="BA69" s="211"/>
      <c r="BB69" s="211"/>
      <c r="BC69" s="211"/>
      <c r="BD69" s="211"/>
      <c r="BE69" s="211"/>
      <c r="BF69" s="211"/>
      <c r="BG69" s="211"/>
      <c r="BH69" s="211"/>
    </row>
    <row r="70" customFormat="false" ht="12.75" hidden="false" customHeight="true" outlineLevel="1" collapsed="false">
      <c r="A70" s="212"/>
      <c r="B70" s="213"/>
      <c r="C70" s="218" t="s">
        <v>181</v>
      </c>
      <c r="D70" s="218"/>
      <c r="E70" s="218"/>
      <c r="F70" s="218"/>
      <c r="G70" s="218"/>
      <c r="H70" s="215"/>
      <c r="I70" s="207"/>
      <c r="J70" s="209"/>
      <c r="K70" s="209"/>
      <c r="L70" s="209"/>
      <c r="M70" s="209"/>
      <c r="N70" s="209"/>
      <c r="O70" s="209"/>
      <c r="P70" s="209"/>
      <c r="Q70" s="209"/>
      <c r="R70" s="209"/>
      <c r="S70" s="209"/>
      <c r="T70" s="209"/>
      <c r="U70" s="209"/>
      <c r="V70" s="209"/>
      <c r="W70" s="209"/>
      <c r="X70" s="209"/>
      <c r="Y70" s="211"/>
      <c r="Z70" s="211"/>
      <c r="AA70" s="211"/>
      <c r="AB70" s="211"/>
      <c r="AC70" s="211"/>
      <c r="AD70" s="211"/>
      <c r="AE70" s="211"/>
      <c r="AF70" s="211"/>
      <c r="AG70" s="211" t="s">
        <v>151</v>
      </c>
      <c r="AH70" s="211"/>
      <c r="AI70" s="211"/>
      <c r="AJ70" s="211"/>
      <c r="AK70" s="211"/>
      <c r="AL70" s="211"/>
      <c r="AM70" s="211"/>
      <c r="AN70" s="211"/>
      <c r="AO70" s="211"/>
      <c r="AP70" s="211"/>
      <c r="AQ70" s="211"/>
      <c r="AR70" s="211"/>
      <c r="AS70" s="211"/>
      <c r="AT70" s="211"/>
      <c r="AU70" s="211"/>
      <c r="AV70" s="211"/>
      <c r="AW70" s="211"/>
      <c r="AX70" s="211"/>
      <c r="AY70" s="211"/>
      <c r="AZ70" s="211"/>
      <c r="BA70" s="211"/>
      <c r="BB70" s="211"/>
      <c r="BC70" s="211"/>
      <c r="BD70" s="211"/>
      <c r="BE70" s="211"/>
      <c r="BF70" s="211"/>
      <c r="BG70" s="211"/>
      <c r="BH70" s="211"/>
    </row>
    <row r="71" customFormat="false" ht="12.75" hidden="false" customHeight="true" outlineLevel="1" collapsed="false">
      <c r="A71" s="212"/>
      <c r="B71" s="213"/>
      <c r="C71" s="218" t="s">
        <v>182</v>
      </c>
      <c r="D71" s="218"/>
      <c r="E71" s="218"/>
      <c r="F71" s="218"/>
      <c r="G71" s="218"/>
      <c r="H71" s="215"/>
      <c r="I71" s="207"/>
      <c r="J71" s="209"/>
      <c r="K71" s="209"/>
      <c r="L71" s="209"/>
      <c r="M71" s="209"/>
      <c r="N71" s="209"/>
      <c r="O71" s="209"/>
      <c r="P71" s="209"/>
      <c r="Q71" s="209"/>
      <c r="R71" s="209"/>
      <c r="S71" s="209"/>
      <c r="T71" s="209"/>
      <c r="U71" s="209"/>
      <c r="V71" s="209"/>
      <c r="W71" s="209"/>
      <c r="X71" s="209"/>
      <c r="Y71" s="211"/>
      <c r="Z71" s="211"/>
      <c r="AA71" s="211"/>
      <c r="AB71" s="211"/>
      <c r="AC71" s="211"/>
      <c r="AD71" s="211"/>
      <c r="AE71" s="211"/>
      <c r="AF71" s="211"/>
      <c r="AG71" s="211" t="s">
        <v>151</v>
      </c>
      <c r="AH71" s="211"/>
      <c r="AI71" s="211"/>
      <c r="AJ71" s="211"/>
      <c r="AK71" s="211"/>
      <c r="AL71" s="211"/>
      <c r="AM71" s="211"/>
      <c r="AN71" s="211"/>
      <c r="AO71" s="211"/>
      <c r="AP71" s="211"/>
      <c r="AQ71" s="211"/>
      <c r="AR71" s="211"/>
      <c r="AS71" s="211"/>
      <c r="AT71" s="211"/>
      <c r="AU71" s="211"/>
      <c r="AV71" s="211"/>
      <c r="AW71" s="211"/>
      <c r="AX71" s="211"/>
      <c r="AY71" s="211"/>
      <c r="AZ71" s="211"/>
      <c r="BA71" s="211"/>
      <c r="BB71" s="211"/>
      <c r="BC71" s="211"/>
      <c r="BD71" s="211"/>
      <c r="BE71" s="211"/>
      <c r="BF71" s="211"/>
      <c r="BG71" s="211"/>
      <c r="BH71" s="211"/>
    </row>
    <row r="72" customFormat="false" ht="12.75" hidden="false" customHeight="true" outlineLevel="1" collapsed="false">
      <c r="A72" s="212"/>
      <c r="B72" s="213"/>
      <c r="C72" s="218" t="s">
        <v>183</v>
      </c>
      <c r="D72" s="218"/>
      <c r="E72" s="218"/>
      <c r="F72" s="218"/>
      <c r="G72" s="218"/>
      <c r="H72" s="215"/>
      <c r="I72" s="207"/>
      <c r="J72" s="209"/>
      <c r="K72" s="209"/>
      <c r="L72" s="209"/>
      <c r="M72" s="209"/>
      <c r="N72" s="209"/>
      <c r="O72" s="209"/>
      <c r="P72" s="209"/>
      <c r="Q72" s="209"/>
      <c r="R72" s="209"/>
      <c r="S72" s="209"/>
      <c r="T72" s="209"/>
      <c r="U72" s="209"/>
      <c r="V72" s="209"/>
      <c r="W72" s="209"/>
      <c r="X72" s="209"/>
      <c r="Y72" s="211"/>
      <c r="Z72" s="211"/>
      <c r="AA72" s="211"/>
      <c r="AB72" s="211"/>
      <c r="AC72" s="211"/>
      <c r="AD72" s="211"/>
      <c r="AE72" s="211"/>
      <c r="AF72" s="211"/>
      <c r="AG72" s="211" t="s">
        <v>151</v>
      </c>
      <c r="AH72" s="211"/>
      <c r="AI72" s="211"/>
      <c r="AJ72" s="211"/>
      <c r="AK72" s="211"/>
      <c r="AL72" s="211"/>
      <c r="AM72" s="211"/>
      <c r="AN72" s="211"/>
      <c r="AO72" s="211"/>
      <c r="AP72" s="211"/>
      <c r="AQ72" s="211"/>
      <c r="AR72" s="211"/>
      <c r="AS72" s="211"/>
      <c r="AT72" s="211"/>
      <c r="AU72" s="211"/>
      <c r="AV72" s="211"/>
      <c r="AW72" s="211"/>
      <c r="AX72" s="211"/>
      <c r="AY72" s="211"/>
      <c r="AZ72" s="211"/>
      <c r="BA72" s="211"/>
      <c r="BB72" s="211"/>
      <c r="BC72" s="211"/>
      <c r="BD72" s="211"/>
      <c r="BE72" s="211"/>
      <c r="BF72" s="211"/>
      <c r="BG72" s="211"/>
      <c r="BH72" s="211"/>
    </row>
    <row r="73" customFormat="false" ht="12.75" hidden="false" customHeight="true" outlineLevel="1" collapsed="false">
      <c r="A73" s="212"/>
      <c r="B73" s="213"/>
      <c r="C73" s="218" t="s">
        <v>184</v>
      </c>
      <c r="D73" s="218"/>
      <c r="E73" s="218"/>
      <c r="F73" s="218"/>
      <c r="G73" s="218"/>
      <c r="H73" s="215"/>
      <c r="I73" s="207"/>
      <c r="J73" s="209"/>
      <c r="K73" s="209"/>
      <c r="L73" s="209"/>
      <c r="M73" s="209"/>
      <c r="N73" s="209"/>
      <c r="O73" s="209"/>
      <c r="P73" s="209"/>
      <c r="Q73" s="209"/>
      <c r="R73" s="209"/>
      <c r="S73" s="209"/>
      <c r="T73" s="209"/>
      <c r="U73" s="209"/>
      <c r="V73" s="209"/>
      <c r="W73" s="209"/>
      <c r="X73" s="209"/>
      <c r="Y73" s="211"/>
      <c r="Z73" s="211"/>
      <c r="AA73" s="211"/>
      <c r="AB73" s="211"/>
      <c r="AC73" s="211"/>
      <c r="AD73" s="211"/>
      <c r="AE73" s="211"/>
      <c r="AF73" s="211"/>
      <c r="AG73" s="211" t="s">
        <v>151</v>
      </c>
      <c r="AH73" s="211"/>
      <c r="AI73" s="211"/>
      <c r="AJ73" s="211"/>
      <c r="AK73" s="211"/>
      <c r="AL73" s="211"/>
      <c r="AM73" s="211"/>
      <c r="AN73" s="211"/>
      <c r="AO73" s="211"/>
      <c r="AP73" s="211"/>
      <c r="AQ73" s="211"/>
      <c r="AR73" s="211"/>
      <c r="AS73" s="211"/>
      <c r="AT73" s="211"/>
      <c r="AU73" s="211"/>
      <c r="AV73" s="211"/>
      <c r="AW73" s="211"/>
      <c r="AX73" s="211"/>
      <c r="AY73" s="211"/>
      <c r="AZ73" s="211"/>
      <c r="BA73" s="211"/>
      <c r="BB73" s="211"/>
      <c r="BC73" s="211"/>
      <c r="BD73" s="211"/>
      <c r="BE73" s="211"/>
      <c r="BF73" s="211"/>
      <c r="BG73" s="211"/>
      <c r="BH73" s="211"/>
    </row>
    <row r="74" customFormat="false" ht="12.75" hidden="false" customHeight="true" outlineLevel="1" collapsed="false">
      <c r="A74" s="212"/>
      <c r="B74" s="213"/>
      <c r="C74" s="218" t="s">
        <v>185</v>
      </c>
      <c r="D74" s="218"/>
      <c r="E74" s="218"/>
      <c r="F74" s="218"/>
      <c r="G74" s="218"/>
      <c r="H74" s="215"/>
      <c r="I74" s="207"/>
      <c r="J74" s="209"/>
      <c r="K74" s="209"/>
      <c r="L74" s="209"/>
      <c r="M74" s="209"/>
      <c r="N74" s="209"/>
      <c r="O74" s="209"/>
      <c r="P74" s="209"/>
      <c r="Q74" s="209"/>
      <c r="R74" s="209"/>
      <c r="S74" s="209"/>
      <c r="T74" s="209"/>
      <c r="U74" s="209"/>
      <c r="V74" s="209"/>
      <c r="W74" s="209"/>
      <c r="X74" s="209"/>
      <c r="Y74" s="211"/>
      <c r="Z74" s="211"/>
      <c r="AA74" s="211"/>
      <c r="AB74" s="211"/>
      <c r="AC74" s="211"/>
      <c r="AD74" s="211"/>
      <c r="AE74" s="211"/>
      <c r="AF74" s="211"/>
      <c r="AG74" s="211" t="s">
        <v>151</v>
      </c>
      <c r="AH74" s="211"/>
      <c r="AI74" s="211"/>
      <c r="AJ74" s="211"/>
      <c r="AK74" s="211"/>
      <c r="AL74" s="211"/>
      <c r="AM74" s="211"/>
      <c r="AN74" s="211"/>
      <c r="AO74" s="211"/>
      <c r="AP74" s="211"/>
      <c r="AQ74" s="211"/>
      <c r="AR74" s="211"/>
      <c r="AS74" s="211"/>
      <c r="AT74" s="211"/>
      <c r="AU74" s="211"/>
      <c r="AV74" s="211"/>
      <c r="AW74" s="211"/>
      <c r="AX74" s="211"/>
      <c r="AY74" s="211"/>
      <c r="AZ74" s="211"/>
      <c r="BA74" s="211"/>
      <c r="BB74" s="211"/>
      <c r="BC74" s="211"/>
      <c r="BD74" s="211"/>
      <c r="BE74" s="211"/>
      <c r="BF74" s="211"/>
      <c r="BG74" s="211"/>
      <c r="BH74" s="211"/>
    </row>
    <row r="75" customFormat="false" ht="12.75" hidden="false" customHeight="true" outlineLevel="1" collapsed="false">
      <c r="A75" s="212"/>
      <c r="B75" s="213"/>
      <c r="C75" s="218" t="s">
        <v>186</v>
      </c>
      <c r="D75" s="218"/>
      <c r="E75" s="218"/>
      <c r="F75" s="218"/>
      <c r="G75" s="218"/>
      <c r="H75" s="215"/>
      <c r="I75" s="207"/>
      <c r="J75" s="209"/>
      <c r="K75" s="209"/>
      <c r="L75" s="209"/>
      <c r="M75" s="209"/>
      <c r="N75" s="209"/>
      <c r="O75" s="209"/>
      <c r="P75" s="209"/>
      <c r="Q75" s="209"/>
      <c r="R75" s="209"/>
      <c r="S75" s="209"/>
      <c r="T75" s="209"/>
      <c r="U75" s="209"/>
      <c r="V75" s="209"/>
      <c r="W75" s="209"/>
      <c r="X75" s="209"/>
      <c r="Y75" s="211"/>
      <c r="Z75" s="211"/>
      <c r="AA75" s="211"/>
      <c r="AB75" s="211"/>
      <c r="AC75" s="211"/>
      <c r="AD75" s="211"/>
      <c r="AE75" s="211"/>
      <c r="AF75" s="211"/>
      <c r="AG75" s="211" t="s">
        <v>151</v>
      </c>
      <c r="AH75" s="211"/>
      <c r="AI75" s="211"/>
      <c r="AJ75" s="211"/>
      <c r="AK75" s="211"/>
      <c r="AL75" s="211"/>
      <c r="AM75" s="211"/>
      <c r="AN75" s="211"/>
      <c r="AO75" s="211"/>
      <c r="AP75" s="211"/>
      <c r="AQ75" s="211"/>
      <c r="AR75" s="211"/>
      <c r="AS75" s="211"/>
      <c r="AT75" s="211"/>
      <c r="AU75" s="211"/>
      <c r="AV75" s="211"/>
      <c r="AW75" s="211"/>
      <c r="AX75" s="211"/>
      <c r="AY75" s="211"/>
      <c r="AZ75" s="211"/>
      <c r="BA75" s="211"/>
      <c r="BB75" s="211"/>
      <c r="BC75" s="211"/>
      <c r="BD75" s="211"/>
      <c r="BE75" s="211"/>
      <c r="BF75" s="211"/>
      <c r="BG75" s="211"/>
      <c r="BH75" s="211"/>
    </row>
    <row r="76" customFormat="false" ht="22.5" hidden="false" customHeight="true" outlineLevel="1" collapsed="false">
      <c r="A76" s="212"/>
      <c r="B76" s="213"/>
      <c r="C76" s="218" t="s">
        <v>187</v>
      </c>
      <c r="D76" s="218"/>
      <c r="E76" s="218"/>
      <c r="F76" s="218"/>
      <c r="G76" s="218"/>
      <c r="H76" s="215"/>
      <c r="I76" s="207"/>
      <c r="J76" s="209"/>
      <c r="K76" s="209"/>
      <c r="L76" s="209"/>
      <c r="M76" s="209"/>
      <c r="N76" s="209"/>
      <c r="O76" s="209"/>
      <c r="P76" s="209"/>
      <c r="Q76" s="209"/>
      <c r="R76" s="209"/>
      <c r="S76" s="209"/>
      <c r="T76" s="209"/>
      <c r="U76" s="209"/>
      <c r="V76" s="209"/>
      <c r="W76" s="209"/>
      <c r="X76" s="209"/>
      <c r="Y76" s="211"/>
      <c r="Z76" s="211"/>
      <c r="AA76" s="211"/>
      <c r="AB76" s="211"/>
      <c r="AC76" s="211"/>
      <c r="AD76" s="211"/>
      <c r="AE76" s="211"/>
      <c r="AF76" s="211"/>
      <c r="AG76" s="211" t="s">
        <v>151</v>
      </c>
      <c r="AH76" s="211"/>
      <c r="AI76" s="211"/>
      <c r="AJ76" s="211"/>
      <c r="AK76" s="211"/>
      <c r="AL76" s="211"/>
      <c r="AM76" s="211"/>
      <c r="AN76" s="211"/>
      <c r="AO76" s="211"/>
      <c r="AP76" s="211"/>
      <c r="AQ76" s="211"/>
      <c r="AR76" s="211"/>
      <c r="AS76" s="211"/>
      <c r="AT76" s="211"/>
      <c r="AU76" s="211"/>
      <c r="AV76" s="211"/>
      <c r="AW76" s="211"/>
      <c r="AX76" s="211"/>
      <c r="AY76" s="211"/>
      <c r="AZ76" s="211"/>
      <c r="BA76" s="216" t="str">
        <f aca="false">C76</f>
        <v>Obsah balení ActivSoundBar; uživatelská příručka; infračervené dálkové ovládání; vodítko pro vrtání; držák</v>
      </c>
      <c r="BB76" s="211"/>
      <c r="BC76" s="211"/>
      <c r="BD76" s="211"/>
      <c r="BE76" s="211"/>
      <c r="BF76" s="211"/>
      <c r="BG76" s="211"/>
      <c r="BH76" s="211"/>
    </row>
    <row r="77" customFormat="false" ht="12.8" hidden="false" customHeight="true" outlineLevel="1" collapsed="false">
      <c r="A77" s="212"/>
      <c r="B77" s="213"/>
      <c r="C77" s="218" t="s">
        <v>212</v>
      </c>
      <c r="D77" s="218"/>
      <c r="E77" s="218"/>
      <c r="F77" s="218"/>
      <c r="G77" s="218"/>
      <c r="H77" s="215"/>
      <c r="I77" s="207"/>
      <c r="J77" s="209"/>
      <c r="K77" s="209"/>
      <c r="L77" s="209"/>
      <c r="M77" s="209"/>
      <c r="N77" s="209"/>
      <c r="O77" s="209"/>
      <c r="P77" s="209"/>
      <c r="Q77" s="209"/>
      <c r="R77" s="209"/>
      <c r="S77" s="209"/>
      <c r="T77" s="209"/>
      <c r="U77" s="209"/>
      <c r="V77" s="209"/>
      <c r="W77" s="209"/>
      <c r="X77" s="209"/>
      <c r="Y77" s="211"/>
      <c r="Z77" s="211"/>
      <c r="AA77" s="211"/>
      <c r="AB77" s="211"/>
      <c r="AC77" s="211"/>
      <c r="AD77" s="211"/>
      <c r="AE77" s="211"/>
      <c r="AF77" s="211"/>
      <c r="AG77" s="211" t="s">
        <v>151</v>
      </c>
      <c r="AH77" s="211"/>
      <c r="AI77" s="211"/>
      <c r="AJ77" s="211"/>
      <c r="AK77" s="211"/>
      <c r="AL77" s="211"/>
      <c r="AM77" s="211"/>
      <c r="AN77" s="211"/>
      <c r="AO77" s="211"/>
      <c r="AP77" s="211"/>
      <c r="AQ77" s="211"/>
      <c r="AR77" s="211"/>
      <c r="AS77" s="211"/>
      <c r="AT77" s="211"/>
      <c r="AU77" s="211"/>
      <c r="AV77" s="211"/>
      <c r="AW77" s="211"/>
      <c r="AX77" s="211"/>
      <c r="AY77" s="211"/>
      <c r="AZ77" s="211"/>
      <c r="BA77" s="211"/>
      <c r="BB77" s="211"/>
      <c r="BC77" s="211"/>
      <c r="BD77" s="211"/>
      <c r="BE77" s="211"/>
      <c r="BF77" s="211"/>
      <c r="BG77" s="211"/>
      <c r="BH77" s="211"/>
    </row>
    <row r="78" customFormat="false" ht="12.8" hidden="false" customHeight="true" outlineLevel="1" collapsed="false">
      <c r="A78" s="212"/>
      <c r="B78" s="213"/>
      <c r="C78" s="218" t="s">
        <v>213</v>
      </c>
      <c r="D78" s="218"/>
      <c r="E78" s="218"/>
      <c r="F78" s="218"/>
      <c r="G78" s="218"/>
      <c r="H78" s="215"/>
      <c r="I78" s="207"/>
      <c r="J78" s="209"/>
      <c r="K78" s="209"/>
      <c r="L78" s="209"/>
      <c r="M78" s="209"/>
      <c r="N78" s="209"/>
      <c r="O78" s="209"/>
      <c r="P78" s="209"/>
      <c r="Q78" s="209"/>
      <c r="R78" s="209"/>
      <c r="S78" s="209"/>
      <c r="T78" s="209"/>
      <c r="U78" s="209"/>
      <c r="V78" s="209"/>
      <c r="W78" s="209"/>
      <c r="X78" s="209"/>
      <c r="Y78" s="211"/>
      <c r="Z78" s="211"/>
      <c r="AA78" s="211"/>
      <c r="AB78" s="211"/>
      <c r="AC78" s="211"/>
      <c r="AD78" s="211"/>
      <c r="AE78" s="211"/>
      <c r="AF78" s="211"/>
      <c r="AG78" s="211" t="s">
        <v>151</v>
      </c>
      <c r="AH78" s="211"/>
      <c r="AI78" s="211"/>
      <c r="AJ78" s="211"/>
      <c r="AK78" s="211"/>
      <c r="AL78" s="211"/>
      <c r="AM78" s="211"/>
      <c r="AN78" s="211"/>
      <c r="AO78" s="211"/>
      <c r="AP78" s="211"/>
      <c r="AQ78" s="211"/>
      <c r="AR78" s="211"/>
      <c r="AS78" s="211"/>
      <c r="AT78" s="211"/>
      <c r="AU78" s="211"/>
      <c r="AV78" s="211"/>
      <c r="AW78" s="211"/>
      <c r="AX78" s="211"/>
      <c r="AY78" s="211"/>
      <c r="AZ78" s="211"/>
      <c r="BA78" s="211"/>
      <c r="BB78" s="211"/>
      <c r="BC78" s="211"/>
      <c r="BD78" s="211"/>
      <c r="BE78" s="211"/>
      <c r="BF78" s="211"/>
      <c r="BG78" s="211"/>
      <c r="BH78" s="211"/>
    </row>
    <row r="79" customFormat="false" ht="12.75" hidden="false" customHeight="false" outlineLevel="1" collapsed="false">
      <c r="A79" s="212"/>
      <c r="B79" s="213"/>
      <c r="C79" s="219"/>
      <c r="D79" s="220"/>
      <c r="E79" s="221"/>
      <c r="F79" s="222"/>
      <c r="G79" s="222"/>
      <c r="H79" s="215"/>
      <c r="I79" s="207"/>
      <c r="J79" s="209"/>
      <c r="K79" s="209"/>
      <c r="L79" s="209"/>
      <c r="M79" s="209"/>
      <c r="N79" s="209"/>
      <c r="O79" s="209"/>
      <c r="P79" s="209"/>
      <c r="Q79" s="209"/>
      <c r="R79" s="209"/>
      <c r="S79" s="209"/>
      <c r="T79" s="209"/>
      <c r="U79" s="209"/>
      <c r="V79" s="209"/>
      <c r="W79" s="209"/>
      <c r="X79" s="209"/>
      <c r="Y79" s="211"/>
      <c r="Z79" s="211"/>
      <c r="AA79" s="211"/>
      <c r="AB79" s="211"/>
      <c r="AC79" s="211"/>
      <c r="AD79" s="211"/>
      <c r="AE79" s="211"/>
      <c r="AF79" s="211"/>
      <c r="AG79" s="211" t="s">
        <v>151</v>
      </c>
      <c r="AH79" s="211"/>
      <c r="AI79" s="211"/>
      <c r="AJ79" s="211"/>
      <c r="AK79" s="211"/>
      <c r="AL79" s="211"/>
      <c r="AM79" s="211"/>
      <c r="AN79" s="211"/>
      <c r="AO79" s="211"/>
      <c r="AP79" s="211"/>
      <c r="AQ79" s="211"/>
      <c r="AR79" s="211"/>
      <c r="AS79" s="211"/>
      <c r="AT79" s="211"/>
      <c r="AU79" s="211"/>
      <c r="AV79" s="211"/>
      <c r="AW79" s="211"/>
      <c r="AX79" s="211"/>
      <c r="AY79" s="211"/>
      <c r="AZ79" s="211"/>
      <c r="BA79" s="211"/>
      <c r="BB79" s="211"/>
      <c r="BC79" s="211"/>
      <c r="BD79" s="211"/>
      <c r="BE79" s="211"/>
      <c r="BF79" s="211"/>
      <c r="BG79" s="211"/>
      <c r="BH79" s="211"/>
    </row>
    <row r="80" customFormat="false" ht="22.5" hidden="false" customHeight="true" outlineLevel="1" collapsed="false">
      <c r="A80" s="212"/>
      <c r="B80" s="213"/>
      <c r="C80" s="218" t="s">
        <v>190</v>
      </c>
      <c r="D80" s="218"/>
      <c r="E80" s="218"/>
      <c r="F80" s="218"/>
      <c r="G80" s="218"/>
      <c r="H80" s="215"/>
      <c r="I80" s="207"/>
      <c r="J80" s="209"/>
      <c r="K80" s="209"/>
      <c r="L80" s="209"/>
      <c r="M80" s="209"/>
      <c r="N80" s="209"/>
      <c r="O80" s="209"/>
      <c r="P80" s="209"/>
      <c r="Q80" s="209"/>
      <c r="R80" s="209"/>
      <c r="S80" s="209"/>
      <c r="T80" s="209"/>
      <c r="U80" s="209"/>
      <c r="V80" s="209"/>
      <c r="W80" s="209"/>
      <c r="X80" s="209"/>
      <c r="Y80" s="211"/>
      <c r="Z80" s="211"/>
      <c r="AA80" s="211"/>
      <c r="AB80" s="211"/>
      <c r="AC80" s="211"/>
      <c r="AD80" s="211"/>
      <c r="AE80" s="211"/>
      <c r="AF80" s="211"/>
      <c r="AG80" s="211" t="s">
        <v>151</v>
      </c>
      <c r="AH80" s="211"/>
      <c r="AI80" s="211"/>
      <c r="AJ80" s="211"/>
      <c r="AK80" s="211"/>
      <c r="AL80" s="211"/>
      <c r="AM80" s="211"/>
      <c r="AN80" s="211"/>
      <c r="AO80" s="211"/>
      <c r="AP80" s="211"/>
      <c r="AQ80" s="211"/>
      <c r="AR80" s="211"/>
      <c r="AS80" s="211"/>
      <c r="AT80" s="211"/>
      <c r="AU80" s="211"/>
      <c r="AV80" s="211"/>
      <c r="AW80" s="211"/>
      <c r="AX80" s="211"/>
      <c r="AY80" s="211"/>
      <c r="AZ80" s="211"/>
      <c r="BA80" s="216" t="str">
        <f aca="false">C80</f>
        <v>* RCA nebo jack vstup, automatický standby režim, montáž na zeď, či na interaktivní tabuli. Včetně montáže - instalace, rozvod audio, rozvody V (včetně revize)</v>
      </c>
      <c r="BB80" s="211"/>
      <c r="BC80" s="211"/>
      <c r="BD80" s="211"/>
      <c r="BE80" s="211"/>
      <c r="BF80" s="211"/>
      <c r="BG80" s="211"/>
      <c r="BH80" s="211"/>
    </row>
    <row r="81" customFormat="false" ht="22.5" hidden="false" customHeight="false" outlineLevel="1" collapsed="false">
      <c r="A81" s="199" t="n">
        <v>14</v>
      </c>
      <c r="B81" s="200" t="s">
        <v>214</v>
      </c>
      <c r="C81" s="201" t="s">
        <v>192</v>
      </c>
      <c r="D81" s="202" t="s">
        <v>145</v>
      </c>
      <c r="E81" s="203" t="n">
        <v>1</v>
      </c>
      <c r="F81" s="204"/>
      <c r="G81" s="205" t="n">
        <f aca="false">ROUND(E81*F81,2)</f>
        <v>0</v>
      </c>
      <c r="H81" s="206"/>
      <c r="I81" s="207" t="n">
        <f aca="false">ROUND(E81*H81,2)</f>
        <v>0</v>
      </c>
      <c r="J81" s="208"/>
      <c r="K81" s="209" t="n">
        <f aca="false">ROUND(E81*J81,2)</f>
        <v>0</v>
      </c>
      <c r="L81" s="209" t="n">
        <v>21</v>
      </c>
      <c r="M81" s="209" t="n">
        <f aca="false">G81*(1+L81/100)</f>
        <v>0</v>
      </c>
      <c r="N81" s="209" t="n">
        <v>0</v>
      </c>
      <c r="O81" s="209" t="n">
        <f aca="false">ROUND(E81*N81,2)</f>
        <v>0</v>
      </c>
      <c r="P81" s="209" t="n">
        <v>0</v>
      </c>
      <c r="Q81" s="209" t="n">
        <f aca="false">ROUND(E81*P81,2)</f>
        <v>0</v>
      </c>
      <c r="R81" s="209"/>
      <c r="S81" s="209" t="s">
        <v>146</v>
      </c>
      <c r="T81" s="209" t="s">
        <v>205</v>
      </c>
      <c r="U81" s="209" t="n">
        <v>0</v>
      </c>
      <c r="V81" s="209" t="n">
        <f aca="false">ROUND(E81*U81,2)</f>
        <v>0</v>
      </c>
      <c r="W81" s="209"/>
      <c r="X81" s="209" t="s">
        <v>148</v>
      </c>
      <c r="Y81" s="210" t="n">
        <f aca="false">I81</f>
        <v>0</v>
      </c>
      <c r="Z81" s="210" t="n">
        <f aca="false">K81</f>
        <v>0</v>
      </c>
      <c r="AA81" s="210" t="n">
        <f aca="false">M81</f>
        <v>0</v>
      </c>
      <c r="AB81" s="210" t="n">
        <f aca="false">O81</f>
        <v>0</v>
      </c>
      <c r="AC81" s="210" t="n">
        <f aca="false">Q81</f>
        <v>0</v>
      </c>
      <c r="AD81" s="210" t="n">
        <f aca="false">V81</f>
        <v>0</v>
      </c>
      <c r="AE81" s="211"/>
      <c r="AF81" s="210" t="n">
        <f aca="false">G81</f>
        <v>0</v>
      </c>
      <c r="AG81" s="211" t="s">
        <v>149</v>
      </c>
      <c r="AH81" s="211"/>
      <c r="AI81" s="211"/>
      <c r="AJ81" s="211"/>
      <c r="AK81" s="211"/>
      <c r="AL81" s="211"/>
      <c r="AM81" s="211"/>
      <c r="AN81" s="211"/>
      <c r="AO81" s="211"/>
      <c r="AP81" s="211"/>
      <c r="AQ81" s="211"/>
      <c r="AR81" s="211"/>
      <c r="AS81" s="211"/>
      <c r="AT81" s="211"/>
      <c r="AU81" s="211"/>
      <c r="AV81" s="211"/>
      <c r="AW81" s="211"/>
      <c r="AX81" s="211"/>
      <c r="AY81" s="211"/>
      <c r="AZ81" s="211"/>
      <c r="BA81" s="211"/>
      <c r="BB81" s="211"/>
      <c r="BC81" s="211"/>
      <c r="BD81" s="211"/>
      <c r="BE81" s="211"/>
      <c r="BF81" s="211"/>
      <c r="BG81" s="211"/>
      <c r="BH81" s="211"/>
    </row>
    <row r="82" customFormat="false" ht="46.25" hidden="false" customHeight="true" outlineLevel="1" collapsed="false">
      <c r="A82" s="212"/>
      <c r="B82" s="213"/>
      <c r="C82" s="217" t="s">
        <v>193</v>
      </c>
      <c r="D82" s="217"/>
      <c r="E82" s="217"/>
      <c r="F82" s="217"/>
      <c r="G82" s="217"/>
      <c r="H82" s="215"/>
      <c r="I82" s="207"/>
      <c r="J82" s="209"/>
      <c r="K82" s="209"/>
      <c r="L82" s="209"/>
      <c r="M82" s="209"/>
      <c r="N82" s="209"/>
      <c r="O82" s="209"/>
      <c r="P82" s="209"/>
      <c r="Q82" s="209"/>
      <c r="R82" s="209"/>
      <c r="S82" s="209"/>
      <c r="T82" s="209"/>
      <c r="U82" s="209"/>
      <c r="V82" s="209"/>
      <c r="W82" s="209"/>
      <c r="X82" s="209"/>
      <c r="Y82" s="211"/>
      <c r="Z82" s="211"/>
      <c r="AA82" s="211"/>
      <c r="AB82" s="211"/>
      <c r="AC82" s="211"/>
      <c r="AD82" s="211"/>
      <c r="AE82" s="211"/>
      <c r="AF82" s="211"/>
      <c r="AG82" s="211" t="s">
        <v>151</v>
      </c>
      <c r="AH82" s="211"/>
      <c r="AI82" s="211"/>
      <c r="AJ82" s="211"/>
      <c r="AK82" s="211"/>
      <c r="AL82" s="211"/>
      <c r="AM82" s="211"/>
      <c r="AN82" s="211"/>
      <c r="AO82" s="211"/>
      <c r="AP82" s="211"/>
      <c r="AQ82" s="211"/>
      <c r="AR82" s="211"/>
      <c r="AS82" s="211"/>
      <c r="AT82" s="211"/>
      <c r="AU82" s="211"/>
      <c r="AV82" s="211"/>
      <c r="AW82" s="211"/>
      <c r="AX82" s="211"/>
      <c r="AY82" s="211"/>
      <c r="AZ82" s="211"/>
      <c r="BA82" s="216" t="str">
        <f aca="false">C82</f>
        <v>S možností práce úplně bez kabelů - přesos obrazu přes Wifi, napájení z baterie až 6,5h. Min 12x digitální zoom, LED osvětlení snímaného objektu, ruční a automatické ovládání ostření a jasu.Interní paměť pro min 240 snímků + ukládání snímků a videí na SD kartu a USB paměť. Připojení přes HDMI, USB a Wifi 802.11 b/g/n/ac/a 2,4 i 5 GHz. Jednoduché ovládání vizualizéru prostřednictvím software kompatibilním s interaktivní tabulí.</v>
      </c>
      <c r="BB82" s="211"/>
      <c r="BC82" s="211"/>
      <c r="BD82" s="211"/>
      <c r="BE82" s="211"/>
      <c r="BF82" s="211"/>
      <c r="BG82" s="211"/>
      <c r="BH82" s="211"/>
    </row>
    <row r="83" customFormat="false" ht="12.75" hidden="false" customHeight="false" outlineLevel="1" collapsed="false">
      <c r="A83" s="212"/>
      <c r="B83" s="213"/>
      <c r="C83" s="219"/>
      <c r="D83" s="220"/>
      <c r="E83" s="221"/>
      <c r="F83" s="222"/>
      <c r="G83" s="222"/>
      <c r="H83" s="215"/>
      <c r="I83" s="207"/>
      <c r="J83" s="209"/>
      <c r="K83" s="209"/>
      <c r="L83" s="209"/>
      <c r="M83" s="209"/>
      <c r="N83" s="209"/>
      <c r="O83" s="209"/>
      <c r="P83" s="209"/>
      <c r="Q83" s="209"/>
      <c r="R83" s="209"/>
      <c r="S83" s="209"/>
      <c r="T83" s="209"/>
      <c r="U83" s="209"/>
      <c r="V83" s="209"/>
      <c r="W83" s="209"/>
      <c r="X83" s="209"/>
      <c r="Y83" s="211"/>
      <c r="Z83" s="211"/>
      <c r="AA83" s="211"/>
      <c r="AB83" s="211"/>
      <c r="AC83" s="211"/>
      <c r="AD83" s="211"/>
      <c r="AE83" s="211"/>
      <c r="AF83" s="211"/>
      <c r="AG83" s="211" t="s">
        <v>151</v>
      </c>
      <c r="AH83" s="211"/>
      <c r="AI83" s="211"/>
      <c r="AJ83" s="211"/>
      <c r="AK83" s="211"/>
      <c r="AL83" s="211"/>
      <c r="AM83" s="211"/>
      <c r="AN83" s="211"/>
      <c r="AO83" s="211"/>
      <c r="AP83" s="211"/>
      <c r="AQ83" s="211"/>
      <c r="AR83" s="211"/>
      <c r="AS83" s="211"/>
      <c r="AT83" s="211"/>
      <c r="AU83" s="211"/>
      <c r="AV83" s="211"/>
      <c r="AW83" s="211"/>
      <c r="AX83" s="211"/>
      <c r="AY83" s="211"/>
      <c r="AZ83" s="211"/>
      <c r="BA83" s="211"/>
      <c r="BB83" s="211"/>
      <c r="BC83" s="211"/>
      <c r="BD83" s="211"/>
      <c r="BE83" s="211"/>
      <c r="BF83" s="211"/>
      <c r="BG83" s="211"/>
      <c r="BH83" s="211"/>
    </row>
    <row r="84" customFormat="false" ht="12.75" hidden="false" customHeight="true" outlineLevel="1" collapsed="false">
      <c r="A84" s="212"/>
      <c r="B84" s="213"/>
      <c r="C84" s="218" t="s">
        <v>194</v>
      </c>
      <c r="D84" s="218"/>
      <c r="E84" s="218"/>
      <c r="F84" s="218"/>
      <c r="G84" s="218"/>
      <c r="H84" s="215"/>
      <c r="I84" s="207"/>
      <c r="J84" s="209"/>
      <c r="K84" s="209"/>
      <c r="L84" s="209"/>
      <c r="M84" s="209"/>
      <c r="N84" s="209"/>
      <c r="O84" s="209"/>
      <c r="P84" s="209"/>
      <c r="Q84" s="209"/>
      <c r="R84" s="209"/>
      <c r="S84" s="209"/>
      <c r="T84" s="209"/>
      <c r="U84" s="209"/>
      <c r="V84" s="209"/>
      <c r="W84" s="209"/>
      <c r="X84" s="209"/>
      <c r="Y84" s="211"/>
      <c r="Z84" s="211"/>
      <c r="AA84" s="211"/>
      <c r="AB84" s="211"/>
      <c r="AC84" s="211"/>
      <c r="AD84" s="211"/>
      <c r="AE84" s="211"/>
      <c r="AF84" s="211"/>
      <c r="AG84" s="211" t="s">
        <v>151</v>
      </c>
      <c r="AH84" s="211"/>
      <c r="AI84" s="211"/>
      <c r="AJ84" s="211"/>
      <c r="AK84" s="211"/>
      <c r="AL84" s="211"/>
      <c r="AM84" s="211"/>
      <c r="AN84" s="211"/>
      <c r="AO84" s="211"/>
      <c r="AP84" s="211"/>
      <c r="AQ84" s="211"/>
      <c r="AR84" s="211"/>
      <c r="AS84" s="211"/>
      <c r="AT84" s="211"/>
      <c r="AU84" s="211"/>
      <c r="AV84" s="211"/>
      <c r="AW84" s="211"/>
      <c r="AX84" s="211"/>
      <c r="AY84" s="211"/>
      <c r="AZ84" s="211"/>
      <c r="BA84" s="211"/>
      <c r="BB84" s="211"/>
      <c r="BC84" s="211"/>
      <c r="BD84" s="211"/>
      <c r="BE84" s="211"/>
      <c r="BF84" s="211"/>
      <c r="BG84" s="211"/>
      <c r="BH84" s="211"/>
    </row>
    <row r="85" customFormat="false" ht="12.75" hidden="false" customHeight="true" outlineLevel="1" collapsed="false">
      <c r="A85" s="212"/>
      <c r="B85" s="213"/>
      <c r="C85" s="218" t="s">
        <v>195</v>
      </c>
      <c r="D85" s="218"/>
      <c r="E85" s="218"/>
      <c r="F85" s="218"/>
      <c r="G85" s="218"/>
      <c r="H85" s="215"/>
      <c r="I85" s="207"/>
      <c r="J85" s="209"/>
      <c r="K85" s="209"/>
      <c r="L85" s="209"/>
      <c r="M85" s="209"/>
      <c r="N85" s="209"/>
      <c r="O85" s="209"/>
      <c r="P85" s="209"/>
      <c r="Q85" s="209"/>
      <c r="R85" s="209"/>
      <c r="S85" s="209"/>
      <c r="T85" s="209"/>
      <c r="U85" s="209"/>
      <c r="V85" s="209"/>
      <c r="W85" s="209"/>
      <c r="X85" s="209"/>
      <c r="Y85" s="211"/>
      <c r="Z85" s="211"/>
      <c r="AA85" s="211"/>
      <c r="AB85" s="211"/>
      <c r="AC85" s="211"/>
      <c r="AD85" s="211"/>
      <c r="AE85" s="211"/>
      <c r="AF85" s="211"/>
      <c r="AG85" s="211" t="s">
        <v>151</v>
      </c>
      <c r="AH85" s="211"/>
      <c r="AI85" s="211"/>
      <c r="AJ85" s="211"/>
      <c r="AK85" s="211"/>
      <c r="AL85" s="211"/>
      <c r="AM85" s="211"/>
      <c r="AN85" s="211"/>
      <c r="AO85" s="211"/>
      <c r="AP85" s="211"/>
      <c r="AQ85" s="211"/>
      <c r="AR85" s="211"/>
      <c r="AS85" s="211"/>
      <c r="AT85" s="211"/>
      <c r="AU85" s="211"/>
      <c r="AV85" s="211"/>
      <c r="AW85" s="211"/>
      <c r="AX85" s="211"/>
      <c r="AY85" s="211"/>
      <c r="AZ85" s="211"/>
      <c r="BA85" s="211"/>
      <c r="BB85" s="211"/>
      <c r="BC85" s="211"/>
      <c r="BD85" s="211"/>
      <c r="BE85" s="211"/>
      <c r="BF85" s="211"/>
      <c r="BG85" s="211"/>
      <c r="BH85" s="211"/>
    </row>
    <row r="86" customFormat="false" ht="12.75" hidden="false" customHeight="true" outlineLevel="1" collapsed="false">
      <c r="A86" s="212"/>
      <c r="B86" s="213"/>
      <c r="C86" s="218" t="s">
        <v>215</v>
      </c>
      <c r="D86" s="218"/>
      <c r="E86" s="218"/>
      <c r="F86" s="218"/>
      <c r="G86" s="218"/>
      <c r="H86" s="215"/>
      <c r="I86" s="207"/>
      <c r="J86" s="209"/>
      <c r="K86" s="209"/>
      <c r="L86" s="209"/>
      <c r="M86" s="209"/>
      <c r="N86" s="209"/>
      <c r="O86" s="209"/>
      <c r="P86" s="209"/>
      <c r="Q86" s="209"/>
      <c r="R86" s="209"/>
      <c r="S86" s="209"/>
      <c r="T86" s="209"/>
      <c r="U86" s="209"/>
      <c r="V86" s="209"/>
      <c r="W86" s="209"/>
      <c r="X86" s="209"/>
      <c r="Y86" s="211"/>
      <c r="Z86" s="211"/>
      <c r="AA86" s="211"/>
      <c r="AB86" s="211"/>
      <c r="AC86" s="211"/>
      <c r="AD86" s="211"/>
      <c r="AE86" s="211"/>
      <c r="AF86" s="211"/>
      <c r="AG86" s="211" t="s">
        <v>151</v>
      </c>
      <c r="AH86" s="211"/>
      <c r="AI86" s="211"/>
      <c r="AJ86" s="211"/>
      <c r="AK86" s="211"/>
      <c r="AL86" s="211"/>
      <c r="AM86" s="211"/>
      <c r="AN86" s="211"/>
      <c r="AO86" s="211"/>
      <c r="AP86" s="211"/>
      <c r="AQ86" s="211"/>
      <c r="AR86" s="211"/>
      <c r="AS86" s="211"/>
      <c r="AT86" s="211"/>
      <c r="AU86" s="211"/>
      <c r="AV86" s="211"/>
      <c r="AW86" s="211"/>
      <c r="AX86" s="211"/>
      <c r="AY86" s="211"/>
      <c r="AZ86" s="211"/>
      <c r="BA86" s="211"/>
      <c r="BB86" s="211"/>
      <c r="BC86" s="211"/>
      <c r="BD86" s="211"/>
      <c r="BE86" s="211"/>
      <c r="BF86" s="211"/>
      <c r="BG86" s="211"/>
      <c r="BH86" s="211"/>
    </row>
    <row r="87" customFormat="false" ht="12.75" hidden="false" customHeight="true" outlineLevel="1" collapsed="false">
      <c r="A87" s="212"/>
      <c r="B87" s="213"/>
      <c r="C87" s="218" t="s">
        <v>197</v>
      </c>
      <c r="D87" s="218"/>
      <c r="E87" s="218"/>
      <c r="F87" s="218"/>
      <c r="G87" s="218"/>
      <c r="H87" s="215"/>
      <c r="I87" s="207"/>
      <c r="J87" s="209"/>
      <c r="K87" s="209"/>
      <c r="L87" s="209"/>
      <c r="M87" s="209"/>
      <c r="N87" s="209"/>
      <c r="O87" s="209"/>
      <c r="P87" s="209"/>
      <c r="Q87" s="209"/>
      <c r="R87" s="209"/>
      <c r="S87" s="209"/>
      <c r="T87" s="209"/>
      <c r="U87" s="209"/>
      <c r="V87" s="209"/>
      <c r="W87" s="209"/>
      <c r="X87" s="209"/>
      <c r="Y87" s="211"/>
      <c r="Z87" s="211"/>
      <c r="AA87" s="211"/>
      <c r="AB87" s="211"/>
      <c r="AC87" s="211"/>
      <c r="AD87" s="211"/>
      <c r="AE87" s="211"/>
      <c r="AF87" s="211"/>
      <c r="AG87" s="211" t="s">
        <v>151</v>
      </c>
      <c r="AH87" s="211"/>
      <c r="AI87" s="211"/>
      <c r="AJ87" s="211"/>
      <c r="AK87" s="211"/>
      <c r="AL87" s="211"/>
      <c r="AM87" s="211"/>
      <c r="AN87" s="211"/>
      <c r="AO87" s="211"/>
      <c r="AP87" s="211"/>
      <c r="AQ87" s="211"/>
      <c r="AR87" s="211"/>
      <c r="AS87" s="211"/>
      <c r="AT87" s="211"/>
      <c r="AU87" s="211"/>
      <c r="AV87" s="211"/>
      <c r="AW87" s="211"/>
      <c r="AX87" s="211"/>
      <c r="AY87" s="211"/>
      <c r="AZ87" s="211"/>
      <c r="BA87" s="211"/>
      <c r="BB87" s="211"/>
      <c r="BC87" s="211"/>
      <c r="BD87" s="211"/>
      <c r="BE87" s="211"/>
      <c r="BF87" s="211"/>
      <c r="BG87" s="211"/>
      <c r="BH87" s="211"/>
    </row>
    <row r="88" customFormat="false" ht="12.75" hidden="false" customHeight="true" outlineLevel="1" collapsed="false">
      <c r="A88" s="212"/>
      <c r="B88" s="213"/>
      <c r="C88" s="218" t="s">
        <v>198</v>
      </c>
      <c r="D88" s="218"/>
      <c r="E88" s="218"/>
      <c r="F88" s="218"/>
      <c r="G88" s="218"/>
      <c r="H88" s="215"/>
      <c r="I88" s="207"/>
      <c r="J88" s="209"/>
      <c r="K88" s="209"/>
      <c r="L88" s="209"/>
      <c r="M88" s="209"/>
      <c r="N88" s="209"/>
      <c r="O88" s="209"/>
      <c r="P88" s="209"/>
      <c r="Q88" s="209"/>
      <c r="R88" s="209"/>
      <c r="S88" s="209"/>
      <c r="T88" s="209"/>
      <c r="U88" s="209"/>
      <c r="V88" s="209"/>
      <c r="W88" s="209"/>
      <c r="X88" s="209"/>
      <c r="Y88" s="211"/>
      <c r="Z88" s="211"/>
      <c r="AA88" s="211"/>
      <c r="AB88" s="211"/>
      <c r="AC88" s="211"/>
      <c r="AD88" s="211"/>
      <c r="AE88" s="211"/>
      <c r="AF88" s="211"/>
      <c r="AG88" s="211" t="s">
        <v>151</v>
      </c>
      <c r="AH88" s="211"/>
      <c r="AI88" s="211"/>
      <c r="AJ88" s="211"/>
      <c r="AK88" s="211"/>
      <c r="AL88" s="211"/>
      <c r="AM88" s="211"/>
      <c r="AN88" s="211"/>
      <c r="AO88" s="211"/>
      <c r="AP88" s="211"/>
      <c r="AQ88" s="211"/>
      <c r="AR88" s="211"/>
      <c r="AS88" s="211"/>
      <c r="AT88" s="211"/>
      <c r="AU88" s="211"/>
      <c r="AV88" s="211"/>
      <c r="AW88" s="211"/>
      <c r="AX88" s="211"/>
      <c r="AY88" s="211"/>
      <c r="AZ88" s="211"/>
      <c r="BA88" s="211"/>
      <c r="BB88" s="211"/>
      <c r="BC88" s="211"/>
      <c r="BD88" s="211"/>
      <c r="BE88" s="211"/>
      <c r="BF88" s="211"/>
      <c r="BG88" s="211"/>
      <c r="BH88" s="211"/>
    </row>
    <row r="89" customFormat="false" ht="12.75" hidden="false" customHeight="true" outlineLevel="1" collapsed="false">
      <c r="A89" s="212"/>
      <c r="B89" s="213"/>
      <c r="C89" s="218" t="s">
        <v>199</v>
      </c>
      <c r="D89" s="218"/>
      <c r="E89" s="218"/>
      <c r="F89" s="218"/>
      <c r="G89" s="218"/>
      <c r="H89" s="215"/>
      <c r="I89" s="207"/>
      <c r="J89" s="209"/>
      <c r="K89" s="209"/>
      <c r="L89" s="209"/>
      <c r="M89" s="209"/>
      <c r="N89" s="209"/>
      <c r="O89" s="209"/>
      <c r="P89" s="209"/>
      <c r="Q89" s="209"/>
      <c r="R89" s="209"/>
      <c r="S89" s="209"/>
      <c r="T89" s="209"/>
      <c r="U89" s="209"/>
      <c r="V89" s="209"/>
      <c r="W89" s="209"/>
      <c r="X89" s="209"/>
      <c r="Y89" s="211"/>
      <c r="Z89" s="211"/>
      <c r="AA89" s="211"/>
      <c r="AB89" s="211"/>
      <c r="AC89" s="211"/>
      <c r="AD89" s="211"/>
      <c r="AE89" s="211"/>
      <c r="AF89" s="211"/>
      <c r="AG89" s="211" t="s">
        <v>151</v>
      </c>
      <c r="AH89" s="211"/>
      <c r="AI89" s="211"/>
      <c r="AJ89" s="211"/>
      <c r="AK89" s="211"/>
      <c r="AL89" s="211"/>
      <c r="AM89" s="211"/>
      <c r="AN89" s="211"/>
      <c r="AO89" s="211"/>
      <c r="AP89" s="211"/>
      <c r="AQ89" s="211"/>
      <c r="AR89" s="211"/>
      <c r="AS89" s="211"/>
      <c r="AT89" s="211"/>
      <c r="AU89" s="211"/>
      <c r="AV89" s="211"/>
      <c r="AW89" s="211"/>
      <c r="AX89" s="211"/>
      <c r="AY89" s="211"/>
      <c r="AZ89" s="211"/>
      <c r="BA89" s="211"/>
      <c r="BB89" s="211"/>
      <c r="BC89" s="211"/>
      <c r="BD89" s="211"/>
      <c r="BE89" s="211"/>
      <c r="BF89" s="211"/>
      <c r="BG89" s="211"/>
      <c r="BH89" s="211"/>
    </row>
    <row r="90" customFormat="false" ht="12.75" hidden="false" customHeight="true" outlineLevel="1" collapsed="false">
      <c r="A90" s="212"/>
      <c r="B90" s="213"/>
      <c r="C90" s="218" t="s">
        <v>200</v>
      </c>
      <c r="D90" s="218"/>
      <c r="E90" s="218"/>
      <c r="F90" s="218"/>
      <c r="G90" s="218"/>
      <c r="H90" s="215"/>
      <c r="I90" s="207"/>
      <c r="J90" s="209"/>
      <c r="K90" s="209"/>
      <c r="L90" s="209"/>
      <c r="M90" s="209"/>
      <c r="N90" s="209"/>
      <c r="O90" s="209"/>
      <c r="P90" s="209"/>
      <c r="Q90" s="209"/>
      <c r="R90" s="209"/>
      <c r="S90" s="209"/>
      <c r="T90" s="209"/>
      <c r="U90" s="209"/>
      <c r="V90" s="209"/>
      <c r="W90" s="209"/>
      <c r="X90" s="209"/>
      <c r="Y90" s="211"/>
      <c r="Z90" s="211"/>
      <c r="AA90" s="211"/>
      <c r="AB90" s="211"/>
      <c r="AC90" s="211"/>
      <c r="AD90" s="211"/>
      <c r="AE90" s="211"/>
      <c r="AF90" s="211"/>
      <c r="AG90" s="211" t="s">
        <v>151</v>
      </c>
      <c r="AH90" s="211"/>
      <c r="AI90" s="211"/>
      <c r="AJ90" s="211"/>
      <c r="AK90" s="211"/>
      <c r="AL90" s="211"/>
      <c r="AM90" s="211"/>
      <c r="AN90" s="211"/>
      <c r="AO90" s="211"/>
      <c r="AP90" s="211"/>
      <c r="AQ90" s="211"/>
      <c r="AR90" s="211"/>
      <c r="AS90" s="211"/>
      <c r="AT90" s="211"/>
      <c r="AU90" s="211"/>
      <c r="AV90" s="211"/>
      <c r="AW90" s="211"/>
      <c r="AX90" s="211"/>
      <c r="AY90" s="211"/>
      <c r="AZ90" s="211"/>
      <c r="BA90" s="211"/>
      <c r="BB90" s="211"/>
      <c r="BC90" s="211"/>
      <c r="BD90" s="211"/>
      <c r="BE90" s="211"/>
      <c r="BF90" s="211"/>
      <c r="BG90" s="211"/>
      <c r="BH90" s="211"/>
    </row>
    <row r="91" customFormat="false" ht="12.75" hidden="false" customHeight="true" outlineLevel="1" collapsed="false">
      <c r="A91" s="212"/>
      <c r="B91" s="213"/>
      <c r="C91" s="218" t="s">
        <v>201</v>
      </c>
      <c r="D91" s="218"/>
      <c r="E91" s="218"/>
      <c r="F91" s="218"/>
      <c r="G91" s="218"/>
      <c r="H91" s="215"/>
      <c r="I91" s="207"/>
      <c r="J91" s="209"/>
      <c r="K91" s="209"/>
      <c r="L91" s="209"/>
      <c r="M91" s="209"/>
      <c r="N91" s="209"/>
      <c r="O91" s="209"/>
      <c r="P91" s="209"/>
      <c r="Q91" s="209"/>
      <c r="R91" s="209"/>
      <c r="S91" s="209"/>
      <c r="T91" s="209"/>
      <c r="U91" s="209"/>
      <c r="V91" s="209"/>
      <c r="W91" s="209"/>
      <c r="X91" s="209"/>
      <c r="Y91" s="211"/>
      <c r="Z91" s="211"/>
      <c r="AA91" s="211"/>
      <c r="AB91" s="211"/>
      <c r="AC91" s="211"/>
      <c r="AD91" s="211"/>
      <c r="AE91" s="211"/>
      <c r="AF91" s="211"/>
      <c r="AG91" s="211" t="s">
        <v>151</v>
      </c>
      <c r="AH91" s="211"/>
      <c r="AI91" s="211"/>
      <c r="AJ91" s="211"/>
      <c r="AK91" s="211"/>
      <c r="AL91" s="211"/>
      <c r="AM91" s="211"/>
      <c r="AN91" s="211"/>
      <c r="AO91" s="211"/>
      <c r="AP91" s="211"/>
      <c r="AQ91" s="211"/>
      <c r="AR91" s="211"/>
      <c r="AS91" s="211"/>
      <c r="AT91" s="211"/>
      <c r="AU91" s="211"/>
      <c r="AV91" s="211"/>
      <c r="AW91" s="211"/>
      <c r="AX91" s="211"/>
      <c r="AY91" s="211"/>
      <c r="AZ91" s="211"/>
      <c r="BA91" s="211"/>
      <c r="BB91" s="211"/>
      <c r="BC91" s="211"/>
      <c r="BD91" s="211"/>
      <c r="BE91" s="211"/>
      <c r="BF91" s="211"/>
      <c r="BG91" s="211"/>
      <c r="BH91" s="211"/>
    </row>
    <row r="92" customFormat="false" ht="12.75" hidden="false" customHeight="true" outlineLevel="1" collapsed="false">
      <c r="A92" s="212"/>
      <c r="B92" s="213"/>
      <c r="C92" s="218" t="s">
        <v>202</v>
      </c>
      <c r="D92" s="218"/>
      <c r="E92" s="218"/>
      <c r="F92" s="218"/>
      <c r="G92" s="218"/>
      <c r="H92" s="215"/>
      <c r="I92" s="207"/>
      <c r="J92" s="209"/>
      <c r="K92" s="209"/>
      <c r="L92" s="209"/>
      <c r="M92" s="209"/>
      <c r="N92" s="209"/>
      <c r="O92" s="209"/>
      <c r="P92" s="209"/>
      <c r="Q92" s="209"/>
      <c r="R92" s="209"/>
      <c r="S92" s="209"/>
      <c r="T92" s="209"/>
      <c r="U92" s="209"/>
      <c r="V92" s="209"/>
      <c r="W92" s="209"/>
      <c r="X92" s="209"/>
      <c r="Y92" s="211"/>
      <c r="Z92" s="211"/>
      <c r="AA92" s="211"/>
      <c r="AB92" s="211"/>
      <c r="AC92" s="211"/>
      <c r="AD92" s="211"/>
      <c r="AE92" s="211"/>
      <c r="AF92" s="211"/>
      <c r="AG92" s="211" t="s">
        <v>151</v>
      </c>
      <c r="AH92" s="211"/>
      <c r="AI92" s="211"/>
      <c r="AJ92" s="211"/>
      <c r="AK92" s="211"/>
      <c r="AL92" s="211"/>
      <c r="AM92" s="211"/>
      <c r="AN92" s="211"/>
      <c r="AO92" s="211"/>
      <c r="AP92" s="211"/>
      <c r="AQ92" s="211"/>
      <c r="AR92" s="211"/>
      <c r="AS92" s="211"/>
      <c r="AT92" s="211"/>
      <c r="AU92" s="211"/>
      <c r="AV92" s="211"/>
      <c r="AW92" s="211"/>
      <c r="AX92" s="211"/>
      <c r="AY92" s="211"/>
      <c r="AZ92" s="211"/>
      <c r="BA92" s="211"/>
      <c r="BB92" s="211"/>
      <c r="BC92" s="211"/>
      <c r="BD92" s="211"/>
      <c r="BE92" s="211"/>
      <c r="BF92" s="211"/>
      <c r="BG92" s="211"/>
      <c r="BH92" s="211"/>
    </row>
    <row r="93" customFormat="false" ht="22.5" hidden="false" customHeight="false" outlineLevel="1" collapsed="false">
      <c r="A93" s="199" t="n">
        <v>15</v>
      </c>
      <c r="B93" s="200" t="s">
        <v>216</v>
      </c>
      <c r="C93" s="201" t="s">
        <v>204</v>
      </c>
      <c r="D93" s="202" t="s">
        <v>145</v>
      </c>
      <c r="E93" s="203" t="n">
        <v>1</v>
      </c>
      <c r="F93" s="204"/>
      <c r="G93" s="205" t="n">
        <f aca="false">ROUND(E93*F93,2)</f>
        <v>0</v>
      </c>
      <c r="H93" s="206"/>
      <c r="I93" s="207" t="n">
        <f aca="false">ROUND(E93*H93,2)</f>
        <v>0</v>
      </c>
      <c r="J93" s="208"/>
      <c r="K93" s="209" t="n">
        <f aca="false">ROUND(E93*J93,2)</f>
        <v>0</v>
      </c>
      <c r="L93" s="209" t="n">
        <v>21</v>
      </c>
      <c r="M93" s="209" t="n">
        <f aca="false">G93*(1+L93/100)</f>
        <v>0</v>
      </c>
      <c r="N93" s="209" t="n">
        <v>0</v>
      </c>
      <c r="O93" s="209" t="n">
        <f aca="false">ROUND(E93*N93,2)</f>
        <v>0</v>
      </c>
      <c r="P93" s="209" t="n">
        <v>0</v>
      </c>
      <c r="Q93" s="209" t="n">
        <f aca="false">ROUND(E93*P93,2)</f>
        <v>0</v>
      </c>
      <c r="R93" s="209"/>
      <c r="S93" s="209" t="s">
        <v>146</v>
      </c>
      <c r="T93" s="209" t="s">
        <v>205</v>
      </c>
      <c r="U93" s="209" t="n">
        <v>0</v>
      </c>
      <c r="V93" s="209" t="n">
        <f aca="false">ROUND(E93*U93,2)</f>
        <v>0</v>
      </c>
      <c r="W93" s="209"/>
      <c r="X93" s="209" t="s">
        <v>148</v>
      </c>
      <c r="Y93" s="210" t="n">
        <f aca="false">I93</f>
        <v>0</v>
      </c>
      <c r="Z93" s="210" t="n">
        <f aca="false">K93</f>
        <v>0</v>
      </c>
      <c r="AA93" s="210" t="n">
        <f aca="false">M93</f>
        <v>0</v>
      </c>
      <c r="AB93" s="210" t="n">
        <f aca="false">O93</f>
        <v>0</v>
      </c>
      <c r="AC93" s="210" t="n">
        <f aca="false">Q93</f>
        <v>0</v>
      </c>
      <c r="AD93" s="210" t="n">
        <f aca="false">V93</f>
        <v>0</v>
      </c>
      <c r="AE93" s="211"/>
      <c r="AF93" s="210" t="n">
        <f aca="false">G93</f>
        <v>0</v>
      </c>
      <c r="AG93" s="211" t="s">
        <v>149</v>
      </c>
      <c r="AH93" s="211"/>
      <c r="AI93" s="211"/>
      <c r="AJ93" s="211"/>
      <c r="AK93" s="211"/>
      <c r="AL93" s="211"/>
      <c r="AM93" s="211"/>
      <c r="AN93" s="211"/>
      <c r="AO93" s="211"/>
      <c r="AP93" s="211"/>
      <c r="AQ93" s="211"/>
      <c r="AR93" s="211"/>
      <c r="AS93" s="211"/>
      <c r="AT93" s="211"/>
      <c r="AU93" s="211"/>
      <c r="AV93" s="211"/>
      <c r="AW93" s="211"/>
      <c r="AX93" s="211"/>
      <c r="AY93" s="211"/>
      <c r="AZ93" s="211"/>
      <c r="BA93" s="211"/>
      <c r="BB93" s="211"/>
      <c r="BC93" s="211"/>
      <c r="BD93" s="211"/>
      <c r="BE93" s="211"/>
      <c r="BF93" s="211"/>
      <c r="BG93" s="211"/>
      <c r="BH93" s="211"/>
    </row>
    <row r="94" customFormat="false" ht="33.75" hidden="false" customHeight="true" outlineLevel="1" collapsed="false">
      <c r="A94" s="212"/>
      <c r="B94" s="213"/>
      <c r="C94" s="217" t="s">
        <v>206</v>
      </c>
      <c r="D94" s="217"/>
      <c r="E94" s="217"/>
      <c r="F94" s="217"/>
      <c r="G94" s="217"/>
      <c r="H94" s="215"/>
      <c r="I94" s="207"/>
      <c r="J94" s="209"/>
      <c r="K94" s="209"/>
      <c r="L94" s="209"/>
      <c r="M94" s="209"/>
      <c r="N94" s="209"/>
      <c r="O94" s="209"/>
      <c r="P94" s="209"/>
      <c r="Q94" s="209"/>
      <c r="R94" s="209"/>
      <c r="S94" s="209"/>
      <c r="T94" s="209"/>
      <c r="U94" s="209"/>
      <c r="V94" s="209"/>
      <c r="W94" s="209"/>
      <c r="X94" s="209"/>
      <c r="Y94" s="211"/>
      <c r="Z94" s="211"/>
      <c r="AA94" s="211"/>
      <c r="AB94" s="211"/>
      <c r="AC94" s="211"/>
      <c r="AD94" s="211"/>
      <c r="AE94" s="211"/>
      <c r="AF94" s="211"/>
      <c r="AG94" s="211" t="s">
        <v>151</v>
      </c>
      <c r="AH94" s="211"/>
      <c r="AI94" s="211"/>
      <c r="AJ94" s="211"/>
      <c r="AK94" s="211"/>
      <c r="AL94" s="211"/>
      <c r="AM94" s="211"/>
      <c r="AN94" s="211"/>
      <c r="AO94" s="211"/>
      <c r="AP94" s="211"/>
      <c r="AQ94" s="211"/>
      <c r="AR94" s="211"/>
      <c r="AS94" s="211"/>
      <c r="AT94" s="211"/>
      <c r="AU94" s="211"/>
      <c r="AV94" s="211"/>
      <c r="AW94" s="211"/>
      <c r="AX94" s="211"/>
      <c r="AY94" s="211"/>
      <c r="AZ94" s="211"/>
      <c r="BA94" s="216" t="str">
        <f aca="false">C94</f>
        <v>Střední díl uzpůsoben pro montáž interaktivní tabule, příprava pro montáž datového projektoru, tabulová křídla, velikost při uzavření cca 100 cm šíře, výška cca 130 cm, keramické provedení nejvyšší kvality, hliníkové rámy, bílá barva na popis fixem. Včetně montáže.</v>
      </c>
      <c r="BB94" s="211"/>
      <c r="BC94" s="211"/>
      <c r="BD94" s="211"/>
      <c r="BE94" s="211"/>
      <c r="BF94" s="211"/>
      <c r="BG94" s="211"/>
      <c r="BH94" s="211"/>
    </row>
    <row r="95" customFormat="false" ht="12.75" hidden="false" customHeight="false" outlineLevel="0" collapsed="false">
      <c r="A95" s="163"/>
      <c r="B95" s="169"/>
      <c r="C95" s="223"/>
      <c r="D95" s="171"/>
      <c r="E95" s="163"/>
      <c r="F95" s="163"/>
      <c r="G95" s="163"/>
      <c r="H95" s="163"/>
      <c r="I95" s="163"/>
      <c r="J95" s="163"/>
      <c r="K95" s="163"/>
      <c r="L95" s="163"/>
      <c r="M95" s="163"/>
      <c r="N95" s="163"/>
      <c r="O95" s="163"/>
      <c r="P95" s="163"/>
      <c r="Q95" s="163"/>
      <c r="R95" s="163"/>
      <c r="S95" s="163"/>
      <c r="T95" s="163"/>
      <c r="U95" s="163"/>
      <c r="V95" s="163"/>
      <c r="W95" s="163"/>
      <c r="X95" s="163"/>
      <c r="AE95" s="0" t="n">
        <v>15</v>
      </c>
      <c r="AF95" s="0" t="n">
        <v>21</v>
      </c>
      <c r="AG95" s="0" t="s">
        <v>128</v>
      </c>
    </row>
    <row r="96" customFormat="false" ht="12.75" hidden="false" customHeight="false" outlineLevel="0" collapsed="false">
      <c r="A96" s="224"/>
      <c r="B96" s="225" t="s">
        <v>32</v>
      </c>
      <c r="C96" s="226"/>
      <c r="D96" s="227"/>
      <c r="E96" s="228"/>
      <c r="F96" s="228"/>
      <c r="G96" s="229" t="n">
        <f aca="false">G8+G13+G60</f>
        <v>0</v>
      </c>
      <c r="H96" s="163"/>
      <c r="I96" s="163"/>
      <c r="J96" s="163"/>
      <c r="K96" s="163"/>
      <c r="L96" s="163"/>
      <c r="M96" s="163"/>
      <c r="N96" s="163"/>
      <c r="O96" s="163"/>
      <c r="P96" s="163"/>
      <c r="Q96" s="163"/>
      <c r="R96" s="163"/>
      <c r="S96" s="163"/>
      <c r="T96" s="163"/>
      <c r="U96" s="163"/>
      <c r="V96" s="163"/>
      <c r="W96" s="163"/>
      <c r="X96" s="163"/>
      <c r="AE96" s="0" t="n">
        <f aca="false">SUMIF(L7:L94,AE95,G7:G94)</f>
        <v>0</v>
      </c>
      <c r="AF96" s="0" t="n">
        <f aca="false">SUMIF(L7:L94,AF95,G7:G94)</f>
        <v>0</v>
      </c>
      <c r="AG96" s="0" t="s">
        <v>217</v>
      </c>
    </row>
    <row r="97" customFormat="false" ht="12.75" hidden="false" customHeight="false" outlineLevel="0" collapsed="false">
      <c r="A97" s="163"/>
      <c r="B97" s="169"/>
      <c r="C97" s="223"/>
      <c r="D97" s="171"/>
      <c r="E97" s="163"/>
      <c r="F97" s="163"/>
      <c r="G97" s="163"/>
      <c r="H97" s="163"/>
      <c r="I97" s="163"/>
      <c r="J97" s="163"/>
      <c r="K97" s="163"/>
      <c r="L97" s="163"/>
      <c r="M97" s="163"/>
      <c r="N97" s="163"/>
      <c r="O97" s="163"/>
      <c r="P97" s="163"/>
      <c r="Q97" s="163"/>
      <c r="R97" s="163"/>
      <c r="S97" s="163"/>
      <c r="T97" s="163"/>
      <c r="U97" s="163"/>
      <c r="V97" s="163"/>
      <c r="W97" s="163"/>
      <c r="X97" s="163"/>
    </row>
    <row r="98" customFormat="false" ht="12.75" hidden="false" customHeight="false" outlineLevel="0" collapsed="false">
      <c r="A98" s="163"/>
      <c r="B98" s="169"/>
      <c r="C98" s="223"/>
      <c r="D98" s="171"/>
      <c r="E98" s="163"/>
      <c r="F98" s="163"/>
      <c r="G98" s="163"/>
      <c r="H98" s="163"/>
      <c r="I98" s="163"/>
      <c r="J98" s="163"/>
      <c r="K98" s="163"/>
      <c r="L98" s="163"/>
      <c r="M98" s="163"/>
      <c r="N98" s="163"/>
      <c r="O98" s="163"/>
      <c r="P98" s="163"/>
      <c r="Q98" s="163"/>
      <c r="R98" s="163"/>
      <c r="S98" s="163"/>
      <c r="T98" s="163"/>
      <c r="U98" s="163"/>
      <c r="V98" s="163"/>
      <c r="W98" s="163"/>
      <c r="X98" s="163"/>
    </row>
    <row r="99" customFormat="false" ht="12.75" hidden="false" customHeight="false" outlineLevel="0" collapsed="false">
      <c r="A99" s="230" t="s">
        <v>218</v>
      </c>
      <c r="B99" s="230"/>
      <c r="C99" s="230"/>
      <c r="D99" s="171"/>
      <c r="E99" s="163"/>
      <c r="F99" s="163"/>
      <c r="G99" s="163"/>
      <c r="H99" s="163"/>
      <c r="I99" s="163"/>
      <c r="J99" s="163"/>
      <c r="K99" s="163"/>
      <c r="L99" s="163"/>
      <c r="M99" s="163"/>
      <c r="N99" s="163"/>
      <c r="O99" s="163"/>
      <c r="P99" s="163"/>
      <c r="Q99" s="163"/>
      <c r="R99" s="163"/>
      <c r="S99" s="163"/>
      <c r="T99" s="163"/>
      <c r="U99" s="163"/>
      <c r="V99" s="163"/>
      <c r="W99" s="163"/>
      <c r="X99" s="163"/>
    </row>
    <row r="100" customFormat="false" ht="12.75" hidden="false" customHeight="false" outlineLevel="0" collapsed="false">
      <c r="A100" s="231"/>
      <c r="B100" s="231"/>
      <c r="C100" s="231"/>
      <c r="D100" s="231"/>
      <c r="E100" s="231"/>
      <c r="F100" s="231"/>
      <c r="G100" s="231"/>
      <c r="H100" s="163"/>
      <c r="I100" s="163"/>
      <c r="J100" s="163"/>
      <c r="K100" s="163"/>
      <c r="L100" s="163"/>
      <c r="M100" s="163"/>
      <c r="N100" s="163"/>
      <c r="O100" s="163"/>
      <c r="P100" s="163"/>
      <c r="Q100" s="163"/>
      <c r="R100" s="163"/>
      <c r="S100" s="163"/>
      <c r="T100" s="163"/>
      <c r="U100" s="163"/>
      <c r="V100" s="163"/>
      <c r="W100" s="163"/>
      <c r="X100" s="163"/>
      <c r="AG100" s="0" t="s">
        <v>219</v>
      </c>
    </row>
    <row r="101" customFormat="false" ht="12.75" hidden="false" customHeight="false" outlineLevel="0" collapsed="false">
      <c r="A101" s="231"/>
      <c r="B101" s="231"/>
      <c r="C101" s="231"/>
      <c r="D101" s="231"/>
      <c r="E101" s="231"/>
      <c r="F101" s="231"/>
      <c r="G101" s="231"/>
      <c r="H101" s="163"/>
      <c r="I101" s="163"/>
      <c r="J101" s="163"/>
      <c r="K101" s="163"/>
      <c r="L101" s="163"/>
      <c r="M101" s="163"/>
      <c r="N101" s="163"/>
      <c r="O101" s="163"/>
      <c r="P101" s="163"/>
      <c r="Q101" s="163"/>
      <c r="R101" s="163"/>
      <c r="S101" s="163"/>
      <c r="T101" s="163"/>
      <c r="U101" s="163"/>
      <c r="V101" s="163"/>
      <c r="W101" s="163"/>
      <c r="X101" s="163"/>
    </row>
    <row r="102" customFormat="false" ht="12.75" hidden="false" customHeight="false" outlineLevel="0" collapsed="false">
      <c r="A102" s="231"/>
      <c r="B102" s="231"/>
      <c r="C102" s="231"/>
      <c r="D102" s="231"/>
      <c r="E102" s="231"/>
      <c r="F102" s="231"/>
      <c r="G102" s="231"/>
      <c r="H102" s="163"/>
      <c r="I102" s="163"/>
      <c r="J102" s="163"/>
      <c r="K102" s="163"/>
      <c r="L102" s="163"/>
      <c r="M102" s="163"/>
      <c r="N102" s="163"/>
      <c r="O102" s="163"/>
      <c r="P102" s="163"/>
      <c r="Q102" s="163"/>
      <c r="R102" s="163"/>
      <c r="S102" s="163"/>
      <c r="T102" s="163"/>
      <c r="U102" s="163"/>
      <c r="V102" s="163"/>
      <c r="W102" s="163"/>
      <c r="X102" s="163"/>
    </row>
    <row r="103" customFormat="false" ht="12.75" hidden="false" customHeight="false" outlineLevel="0" collapsed="false">
      <c r="A103" s="231"/>
      <c r="B103" s="231"/>
      <c r="C103" s="231"/>
      <c r="D103" s="231"/>
      <c r="E103" s="231"/>
      <c r="F103" s="231"/>
      <c r="G103" s="231"/>
      <c r="H103" s="163"/>
      <c r="I103" s="163"/>
      <c r="J103" s="163"/>
      <c r="K103" s="163"/>
      <c r="L103" s="163"/>
      <c r="M103" s="163"/>
      <c r="N103" s="163"/>
      <c r="O103" s="163"/>
      <c r="P103" s="163"/>
      <c r="Q103" s="163"/>
      <c r="R103" s="163"/>
      <c r="S103" s="163"/>
      <c r="T103" s="163"/>
      <c r="U103" s="163"/>
      <c r="V103" s="163"/>
      <c r="W103" s="163"/>
      <c r="X103" s="163"/>
    </row>
    <row r="104" customFormat="false" ht="12.75" hidden="false" customHeight="false" outlineLevel="0" collapsed="false">
      <c r="A104" s="231"/>
      <c r="B104" s="231"/>
      <c r="C104" s="231"/>
      <c r="D104" s="231"/>
      <c r="E104" s="231"/>
      <c r="F104" s="231"/>
      <c r="G104" s="231"/>
      <c r="H104" s="163"/>
      <c r="I104" s="163"/>
      <c r="J104" s="163"/>
      <c r="K104" s="163"/>
      <c r="L104" s="163"/>
      <c r="M104" s="163"/>
      <c r="N104" s="163"/>
      <c r="O104" s="163"/>
      <c r="P104" s="163"/>
      <c r="Q104" s="163"/>
      <c r="R104" s="163"/>
      <c r="S104" s="163"/>
      <c r="T104" s="163"/>
      <c r="U104" s="163"/>
      <c r="V104" s="163"/>
      <c r="W104" s="163"/>
      <c r="X104" s="163"/>
    </row>
    <row r="105" customFormat="false" ht="12.75" hidden="false" customHeight="false" outlineLevel="0" collapsed="false">
      <c r="A105" s="163"/>
      <c r="B105" s="169"/>
      <c r="C105" s="223"/>
      <c r="D105" s="171"/>
      <c r="E105" s="163"/>
      <c r="F105" s="163"/>
      <c r="G105" s="163"/>
      <c r="H105" s="163"/>
      <c r="I105" s="163"/>
      <c r="J105" s="163"/>
      <c r="K105" s="163"/>
      <c r="L105" s="163"/>
      <c r="M105" s="163"/>
      <c r="N105" s="163"/>
      <c r="O105" s="163"/>
      <c r="P105" s="163"/>
      <c r="Q105" s="163"/>
      <c r="R105" s="163"/>
      <c r="S105" s="163"/>
      <c r="T105" s="163"/>
      <c r="U105" s="163"/>
      <c r="V105" s="163"/>
      <c r="W105" s="163"/>
      <c r="X105" s="163"/>
    </row>
    <row r="106" customFormat="false" ht="12.75" hidden="false" customHeight="false" outlineLevel="0" collapsed="false">
      <c r="C106" s="232"/>
      <c r="D106" s="110"/>
      <c r="AG106" s="0" t="s">
        <v>220</v>
      </c>
    </row>
    <row r="107" customFormat="false" ht="12.75" hidden="false" customHeight="false" outlineLevel="0" collapsed="false">
      <c r="D107" s="110"/>
    </row>
    <row r="108" customFormat="false" ht="12.75" hidden="false" customHeight="false" outlineLevel="0" collapsed="false">
      <c r="D108" s="110"/>
    </row>
    <row r="109" customFormat="false" ht="12.75" hidden="false" customHeight="false" outlineLevel="0" collapsed="false">
      <c r="D109" s="110"/>
    </row>
    <row r="110" customFormat="false" ht="12.75" hidden="false" customHeight="false" outlineLevel="0" collapsed="false">
      <c r="D110" s="110"/>
    </row>
    <row r="111" customFormat="false" ht="12.75" hidden="false" customHeight="false" outlineLevel="0" collapsed="false">
      <c r="D111" s="110"/>
    </row>
    <row r="112" customFormat="false" ht="12.75" hidden="false" customHeight="false" outlineLevel="0" collapsed="false">
      <c r="D112" s="110"/>
    </row>
    <row r="113" customFormat="false" ht="12.75" hidden="false" customHeight="false" outlineLevel="0" collapsed="false">
      <c r="D113" s="110"/>
    </row>
    <row r="114" customFormat="false" ht="12.75" hidden="false" customHeight="false" outlineLevel="0" collapsed="false">
      <c r="D114" s="110"/>
    </row>
    <row r="115" customFormat="false" ht="12.75" hidden="false" customHeight="false" outlineLevel="0" collapsed="false">
      <c r="D115" s="110"/>
    </row>
    <row r="116" customFormat="false" ht="12.75" hidden="false" customHeight="false" outlineLevel="0" collapsed="false">
      <c r="D116" s="110"/>
    </row>
    <row r="117" customFormat="false" ht="12.75" hidden="false" customHeight="false" outlineLevel="0" collapsed="false">
      <c r="D117" s="110"/>
    </row>
    <row r="118" customFormat="false" ht="12.75" hidden="false" customHeight="false" outlineLevel="0" collapsed="false">
      <c r="D118" s="110"/>
    </row>
    <row r="119" customFormat="false" ht="12.75" hidden="false" customHeight="false" outlineLevel="0" collapsed="false">
      <c r="D119" s="110"/>
    </row>
    <row r="120" customFormat="false" ht="12.75" hidden="false" customHeight="false" outlineLevel="0" collapsed="false">
      <c r="D120" s="110"/>
    </row>
    <row r="121" customFormat="false" ht="12.75" hidden="false" customHeight="false" outlineLevel="0" collapsed="false">
      <c r="D121" s="110"/>
    </row>
    <row r="122" customFormat="false" ht="12.75" hidden="false" customHeight="false" outlineLevel="0" collapsed="false">
      <c r="D122" s="110"/>
    </row>
    <row r="123" customFormat="false" ht="12.75" hidden="false" customHeight="false" outlineLevel="0" collapsed="false">
      <c r="D123" s="110"/>
    </row>
    <row r="124" customFormat="false" ht="12.75" hidden="false" customHeight="false" outlineLevel="0" collapsed="false">
      <c r="D124" s="110"/>
    </row>
    <row r="125" customFormat="false" ht="12.75" hidden="false" customHeight="false" outlineLevel="0" collapsed="false">
      <c r="D125" s="110"/>
    </row>
    <row r="126" customFormat="false" ht="12.75" hidden="false" customHeight="false" outlineLevel="0" collapsed="false">
      <c r="D126" s="110"/>
    </row>
    <row r="127" customFormat="false" ht="12.75" hidden="false" customHeight="false" outlineLevel="0" collapsed="false">
      <c r="D127" s="110"/>
    </row>
    <row r="128" customFormat="false" ht="12.75" hidden="false" customHeight="false" outlineLevel="0" collapsed="false">
      <c r="D128" s="110"/>
    </row>
    <row r="129" customFormat="false" ht="12.75" hidden="false" customHeight="false" outlineLevel="0" collapsed="false">
      <c r="D129" s="110"/>
    </row>
    <row r="130" customFormat="false" ht="12.75" hidden="false" customHeight="false" outlineLevel="0" collapsed="false">
      <c r="D130" s="110"/>
    </row>
    <row r="131" customFormat="false" ht="12.75" hidden="false" customHeight="false" outlineLevel="0" collapsed="false">
      <c r="D131" s="110"/>
    </row>
    <row r="132" customFormat="false" ht="12.75" hidden="false" customHeight="false" outlineLevel="0" collapsed="false">
      <c r="D132" s="110"/>
    </row>
    <row r="133" customFormat="false" ht="12.75" hidden="false" customHeight="false" outlineLevel="0" collapsed="false">
      <c r="D133" s="110"/>
    </row>
    <row r="134" customFormat="false" ht="12.75" hidden="false" customHeight="false" outlineLevel="0" collapsed="false">
      <c r="D134" s="110"/>
    </row>
    <row r="135" customFormat="false" ht="12.75" hidden="false" customHeight="false" outlineLevel="0" collapsed="false">
      <c r="D135" s="110"/>
    </row>
    <row r="136" customFormat="false" ht="12.75" hidden="false" customHeight="false" outlineLevel="0" collapsed="false">
      <c r="D136" s="110"/>
    </row>
    <row r="137" customFormat="false" ht="12.75" hidden="false" customHeight="false" outlineLevel="0" collapsed="false">
      <c r="D137" s="110"/>
    </row>
    <row r="138" customFormat="false" ht="12.75" hidden="false" customHeight="false" outlineLevel="0" collapsed="false">
      <c r="D138" s="110"/>
    </row>
    <row r="139" customFormat="false" ht="12.75" hidden="false" customHeight="false" outlineLevel="0" collapsed="false">
      <c r="D139" s="110"/>
    </row>
    <row r="140" customFormat="false" ht="12.75" hidden="false" customHeight="false" outlineLevel="0" collapsed="false">
      <c r="D140" s="110"/>
    </row>
    <row r="141" customFormat="false" ht="12.75" hidden="false" customHeight="false" outlineLevel="0" collapsed="false">
      <c r="D141" s="110"/>
    </row>
    <row r="142" customFormat="false" ht="12.75" hidden="false" customHeight="false" outlineLevel="0" collapsed="false">
      <c r="D142" s="110"/>
    </row>
    <row r="143" customFormat="false" ht="12.75" hidden="false" customHeight="false" outlineLevel="0" collapsed="false">
      <c r="D143" s="110"/>
    </row>
    <row r="144" customFormat="false" ht="12.75" hidden="false" customHeight="false" outlineLevel="0" collapsed="false">
      <c r="D144" s="110"/>
    </row>
    <row r="145" customFormat="false" ht="12.75" hidden="false" customHeight="false" outlineLevel="0" collapsed="false">
      <c r="D145" s="110"/>
    </row>
    <row r="146" customFormat="false" ht="12.75" hidden="false" customHeight="false" outlineLevel="0" collapsed="false">
      <c r="D146" s="110"/>
    </row>
    <row r="147" customFormat="false" ht="12.75" hidden="false" customHeight="false" outlineLevel="0" collapsed="false">
      <c r="D147" s="110"/>
    </row>
    <row r="148" customFormat="false" ht="12.75" hidden="false" customHeight="false" outlineLevel="0" collapsed="false">
      <c r="D148" s="110"/>
    </row>
    <row r="149" customFormat="false" ht="12.75" hidden="false" customHeight="false" outlineLevel="0" collapsed="false">
      <c r="D149" s="110"/>
    </row>
    <row r="150" customFormat="false" ht="12.75" hidden="false" customHeight="false" outlineLevel="0" collapsed="false">
      <c r="D150" s="110"/>
    </row>
    <row r="151" customFormat="false" ht="12.75" hidden="false" customHeight="false" outlineLevel="0" collapsed="false">
      <c r="D151" s="110"/>
    </row>
    <row r="152" customFormat="false" ht="12.75" hidden="false" customHeight="false" outlineLevel="0" collapsed="false">
      <c r="D152" s="110"/>
    </row>
    <row r="153" customFormat="false" ht="12.75" hidden="false" customHeight="false" outlineLevel="0" collapsed="false">
      <c r="D153" s="110"/>
    </row>
    <row r="154" customFormat="false" ht="12.75" hidden="false" customHeight="false" outlineLevel="0" collapsed="false">
      <c r="D154" s="110"/>
    </row>
    <row r="155" customFormat="false" ht="12.75" hidden="false" customHeight="false" outlineLevel="0" collapsed="false">
      <c r="D155" s="110"/>
    </row>
    <row r="156" customFormat="false" ht="12.75" hidden="false" customHeight="false" outlineLevel="0" collapsed="false">
      <c r="D156" s="110"/>
    </row>
    <row r="157" customFormat="false" ht="12.75" hidden="false" customHeight="false" outlineLevel="0" collapsed="false">
      <c r="D157" s="110"/>
    </row>
    <row r="158" customFormat="false" ht="12.75" hidden="false" customHeight="false" outlineLevel="0" collapsed="false">
      <c r="D158" s="110"/>
    </row>
    <row r="159" customFormat="false" ht="12.75" hidden="false" customHeight="false" outlineLevel="0" collapsed="false">
      <c r="D159" s="110"/>
    </row>
    <row r="160" customFormat="false" ht="12.75" hidden="false" customHeight="false" outlineLevel="0" collapsed="false">
      <c r="D160" s="110"/>
    </row>
    <row r="161" customFormat="false" ht="12.75" hidden="false" customHeight="false" outlineLevel="0" collapsed="false">
      <c r="D161" s="110"/>
    </row>
    <row r="162" customFormat="false" ht="12.75" hidden="false" customHeight="false" outlineLevel="0" collapsed="false">
      <c r="D162" s="110"/>
    </row>
    <row r="163" customFormat="false" ht="12.75" hidden="false" customHeight="false" outlineLevel="0" collapsed="false">
      <c r="D163" s="110"/>
    </row>
    <row r="164" customFormat="false" ht="12.75" hidden="false" customHeight="false" outlineLevel="0" collapsed="false">
      <c r="D164" s="110"/>
    </row>
    <row r="165" customFormat="false" ht="12.75" hidden="false" customHeight="false" outlineLevel="0" collapsed="false">
      <c r="D165" s="110"/>
    </row>
    <row r="166" customFormat="false" ht="12.75" hidden="false" customHeight="false" outlineLevel="0" collapsed="false">
      <c r="D166" s="110"/>
    </row>
    <row r="167" customFormat="false" ht="12.75" hidden="false" customHeight="false" outlineLevel="0" collapsed="false">
      <c r="D167" s="110"/>
    </row>
    <row r="168" customFormat="false" ht="12.75" hidden="false" customHeight="false" outlineLevel="0" collapsed="false">
      <c r="D168" s="110"/>
    </row>
    <row r="169" customFormat="false" ht="12.75" hidden="false" customHeight="false" outlineLevel="0" collapsed="false">
      <c r="D169" s="110"/>
    </row>
    <row r="170" customFormat="false" ht="12.75" hidden="false" customHeight="false" outlineLevel="0" collapsed="false">
      <c r="D170" s="110"/>
    </row>
    <row r="171" customFormat="false" ht="12.75" hidden="false" customHeight="false" outlineLevel="0" collapsed="false">
      <c r="D171" s="110"/>
    </row>
    <row r="172" customFormat="false" ht="12.75" hidden="false" customHeight="false" outlineLevel="0" collapsed="false">
      <c r="D172" s="110"/>
    </row>
    <row r="173" customFormat="false" ht="12.75" hidden="false" customHeight="false" outlineLevel="0" collapsed="false">
      <c r="D173" s="110"/>
    </row>
    <row r="174" customFormat="false" ht="12.75" hidden="false" customHeight="false" outlineLevel="0" collapsed="false">
      <c r="D174" s="110"/>
    </row>
    <row r="175" customFormat="false" ht="12.75" hidden="false" customHeight="false" outlineLevel="0" collapsed="false">
      <c r="D175" s="110"/>
    </row>
    <row r="176" customFormat="false" ht="12.75" hidden="false" customHeight="false" outlineLevel="0" collapsed="false">
      <c r="D176" s="110"/>
    </row>
    <row r="177" customFormat="false" ht="12.75" hidden="false" customHeight="false" outlineLevel="0" collapsed="false">
      <c r="D177" s="110"/>
    </row>
    <row r="178" customFormat="false" ht="12.75" hidden="false" customHeight="false" outlineLevel="0" collapsed="false">
      <c r="D178" s="110"/>
    </row>
    <row r="179" customFormat="false" ht="12.75" hidden="false" customHeight="false" outlineLevel="0" collapsed="false">
      <c r="D179" s="110"/>
    </row>
    <row r="180" customFormat="false" ht="12.75" hidden="false" customHeight="false" outlineLevel="0" collapsed="false">
      <c r="D180" s="110"/>
    </row>
    <row r="181" customFormat="false" ht="12.75" hidden="false" customHeight="false" outlineLevel="0" collapsed="false">
      <c r="D181" s="110"/>
    </row>
    <row r="182" customFormat="false" ht="12.75" hidden="false" customHeight="false" outlineLevel="0" collapsed="false">
      <c r="D182" s="110"/>
    </row>
    <row r="183" customFormat="false" ht="12.75" hidden="false" customHeight="false" outlineLevel="0" collapsed="false">
      <c r="D183" s="110"/>
    </row>
    <row r="184" customFormat="false" ht="12.75" hidden="false" customHeight="false" outlineLevel="0" collapsed="false">
      <c r="D184" s="110"/>
    </row>
    <row r="185" customFormat="false" ht="12.75" hidden="false" customHeight="false" outlineLevel="0" collapsed="false">
      <c r="D185" s="110"/>
    </row>
    <row r="186" customFormat="false" ht="12.75" hidden="false" customHeight="false" outlineLevel="0" collapsed="false">
      <c r="D186" s="110"/>
    </row>
    <row r="187" customFormat="false" ht="12.75" hidden="false" customHeight="false" outlineLevel="0" collapsed="false">
      <c r="D187" s="110"/>
    </row>
    <row r="188" customFormat="false" ht="12.75" hidden="false" customHeight="false" outlineLevel="0" collapsed="false">
      <c r="D188" s="110"/>
    </row>
    <row r="189" customFormat="false" ht="12.75" hidden="false" customHeight="false" outlineLevel="0" collapsed="false">
      <c r="D189" s="110"/>
    </row>
    <row r="190" customFormat="false" ht="12.75" hidden="false" customHeight="false" outlineLevel="0" collapsed="false">
      <c r="D190" s="110"/>
    </row>
    <row r="191" customFormat="false" ht="12.75" hidden="false" customHeight="false" outlineLevel="0" collapsed="false">
      <c r="D191" s="110"/>
    </row>
    <row r="192" customFormat="false" ht="12.75" hidden="false" customHeight="false" outlineLevel="0" collapsed="false">
      <c r="D192" s="110"/>
    </row>
    <row r="193" customFormat="false" ht="12.75" hidden="false" customHeight="false" outlineLevel="0" collapsed="false">
      <c r="D193" s="110"/>
    </row>
    <row r="194" customFormat="false" ht="12.75" hidden="false" customHeight="false" outlineLevel="0" collapsed="false">
      <c r="D194" s="110"/>
    </row>
    <row r="195" customFormat="false" ht="12.75" hidden="false" customHeight="false" outlineLevel="0" collapsed="false">
      <c r="D195" s="110"/>
    </row>
    <row r="196" customFormat="false" ht="12.75" hidden="false" customHeight="false" outlineLevel="0" collapsed="false">
      <c r="D196" s="110"/>
    </row>
    <row r="197" customFormat="false" ht="12.75" hidden="false" customHeight="false" outlineLevel="0" collapsed="false">
      <c r="D197" s="110"/>
    </row>
    <row r="198" customFormat="false" ht="12.75" hidden="false" customHeight="false" outlineLevel="0" collapsed="false">
      <c r="D198" s="110"/>
    </row>
    <row r="199" customFormat="false" ht="12.75" hidden="false" customHeight="false" outlineLevel="0" collapsed="false">
      <c r="D199" s="110"/>
    </row>
    <row r="200" customFormat="false" ht="12.75" hidden="false" customHeight="false" outlineLevel="0" collapsed="false">
      <c r="D200" s="110"/>
    </row>
    <row r="201" customFormat="false" ht="12.75" hidden="false" customHeight="false" outlineLevel="0" collapsed="false">
      <c r="D201" s="110"/>
    </row>
    <row r="202" customFormat="false" ht="12.75" hidden="false" customHeight="false" outlineLevel="0" collapsed="false">
      <c r="D202" s="110"/>
    </row>
    <row r="203" customFormat="false" ht="12.75" hidden="false" customHeight="false" outlineLevel="0" collapsed="false">
      <c r="D203" s="110"/>
    </row>
    <row r="204" customFormat="false" ht="12.75" hidden="false" customHeight="false" outlineLevel="0" collapsed="false">
      <c r="D204" s="110"/>
    </row>
    <row r="205" customFormat="false" ht="12.75" hidden="false" customHeight="false" outlineLevel="0" collapsed="false">
      <c r="D205" s="110"/>
    </row>
    <row r="206" customFormat="false" ht="12.75" hidden="false" customHeight="false" outlineLevel="0" collapsed="false">
      <c r="D206" s="110"/>
    </row>
    <row r="207" customFormat="false" ht="12.75" hidden="false" customHeight="false" outlineLevel="0" collapsed="false">
      <c r="D207" s="110"/>
    </row>
    <row r="208" customFormat="false" ht="12.75" hidden="false" customHeight="false" outlineLevel="0" collapsed="false">
      <c r="D208" s="110"/>
    </row>
    <row r="209" customFormat="false" ht="12.75" hidden="false" customHeight="false" outlineLevel="0" collapsed="false">
      <c r="D209" s="110"/>
    </row>
    <row r="210" customFormat="false" ht="12.75" hidden="false" customHeight="false" outlineLevel="0" collapsed="false">
      <c r="D210" s="110"/>
    </row>
    <row r="211" customFormat="false" ht="12.75" hidden="false" customHeight="false" outlineLevel="0" collapsed="false">
      <c r="D211" s="110"/>
    </row>
    <row r="212" customFormat="false" ht="12.75" hidden="false" customHeight="false" outlineLevel="0" collapsed="false">
      <c r="D212" s="110"/>
    </row>
    <row r="213" customFormat="false" ht="12.75" hidden="false" customHeight="false" outlineLevel="0" collapsed="false">
      <c r="D213" s="110"/>
    </row>
    <row r="214" customFormat="false" ht="12.75" hidden="false" customHeight="false" outlineLevel="0" collapsed="false">
      <c r="D214" s="110"/>
    </row>
    <row r="215" customFormat="false" ht="12.75" hidden="false" customHeight="false" outlineLevel="0" collapsed="false">
      <c r="D215" s="110"/>
    </row>
    <row r="216" customFormat="false" ht="12.75" hidden="false" customHeight="false" outlineLevel="0" collapsed="false">
      <c r="D216" s="110"/>
    </row>
    <row r="217" customFormat="false" ht="12.75" hidden="false" customHeight="false" outlineLevel="0" collapsed="false">
      <c r="D217" s="110"/>
    </row>
    <row r="218" customFormat="false" ht="12.75" hidden="false" customHeight="false" outlineLevel="0" collapsed="false">
      <c r="D218" s="110"/>
    </row>
    <row r="219" customFormat="false" ht="12.75" hidden="false" customHeight="false" outlineLevel="0" collapsed="false">
      <c r="D219" s="110"/>
    </row>
    <row r="220" customFormat="false" ht="12.75" hidden="false" customHeight="false" outlineLevel="0" collapsed="false">
      <c r="D220" s="110"/>
    </row>
    <row r="221" customFormat="false" ht="12.75" hidden="false" customHeight="false" outlineLevel="0" collapsed="false">
      <c r="D221" s="110"/>
    </row>
    <row r="222" customFormat="false" ht="12.75" hidden="false" customHeight="false" outlineLevel="0" collapsed="false">
      <c r="D222" s="110"/>
    </row>
    <row r="223" customFormat="false" ht="12.75" hidden="false" customHeight="false" outlineLevel="0" collapsed="false">
      <c r="D223" s="110"/>
    </row>
    <row r="224" customFormat="false" ht="12.75" hidden="false" customHeight="false" outlineLevel="0" collapsed="false">
      <c r="D224" s="110"/>
    </row>
    <row r="225" customFormat="false" ht="12.75" hidden="false" customHeight="false" outlineLevel="0" collapsed="false">
      <c r="D225" s="110"/>
    </row>
    <row r="226" customFormat="false" ht="12.75" hidden="false" customHeight="false" outlineLevel="0" collapsed="false">
      <c r="D226" s="110"/>
    </row>
    <row r="227" customFormat="false" ht="12.75" hidden="false" customHeight="false" outlineLevel="0" collapsed="false">
      <c r="D227" s="110"/>
    </row>
    <row r="228" customFormat="false" ht="12.75" hidden="false" customHeight="false" outlineLevel="0" collapsed="false">
      <c r="D228" s="110"/>
    </row>
    <row r="229" customFormat="false" ht="12.75" hidden="false" customHeight="false" outlineLevel="0" collapsed="false">
      <c r="D229" s="110"/>
    </row>
    <row r="230" customFormat="false" ht="12.75" hidden="false" customHeight="false" outlineLevel="0" collapsed="false">
      <c r="D230" s="110"/>
    </row>
    <row r="231" customFormat="false" ht="12.75" hidden="false" customHeight="false" outlineLevel="0" collapsed="false">
      <c r="D231" s="110"/>
    </row>
    <row r="232" customFormat="false" ht="12.75" hidden="false" customHeight="false" outlineLevel="0" collapsed="false">
      <c r="D232" s="110"/>
    </row>
    <row r="233" customFormat="false" ht="12.75" hidden="false" customHeight="false" outlineLevel="0" collapsed="false">
      <c r="D233" s="110"/>
    </row>
    <row r="234" customFormat="false" ht="12.75" hidden="false" customHeight="false" outlineLevel="0" collapsed="false">
      <c r="D234" s="110"/>
    </row>
    <row r="235" customFormat="false" ht="12.75" hidden="false" customHeight="false" outlineLevel="0" collapsed="false">
      <c r="D235" s="110"/>
    </row>
    <row r="236" customFormat="false" ht="12.75" hidden="false" customHeight="false" outlineLevel="0" collapsed="false">
      <c r="D236" s="110"/>
    </row>
    <row r="237" customFormat="false" ht="12.75" hidden="false" customHeight="false" outlineLevel="0" collapsed="false">
      <c r="D237" s="110"/>
    </row>
    <row r="238" customFormat="false" ht="12.75" hidden="false" customHeight="false" outlineLevel="0" collapsed="false">
      <c r="D238" s="110"/>
    </row>
    <row r="239" customFormat="false" ht="12.75" hidden="false" customHeight="false" outlineLevel="0" collapsed="false">
      <c r="D239" s="110"/>
    </row>
    <row r="240" customFormat="false" ht="12.75" hidden="false" customHeight="false" outlineLevel="0" collapsed="false">
      <c r="D240" s="110"/>
    </row>
    <row r="241" customFormat="false" ht="12.75" hidden="false" customHeight="false" outlineLevel="0" collapsed="false">
      <c r="D241" s="110"/>
    </row>
    <row r="242" customFormat="false" ht="12.75" hidden="false" customHeight="false" outlineLevel="0" collapsed="false">
      <c r="D242" s="110"/>
    </row>
    <row r="243" customFormat="false" ht="12.75" hidden="false" customHeight="false" outlineLevel="0" collapsed="false">
      <c r="D243" s="110"/>
    </row>
    <row r="244" customFormat="false" ht="12.75" hidden="false" customHeight="false" outlineLevel="0" collapsed="false">
      <c r="D244" s="110"/>
    </row>
    <row r="245" customFormat="false" ht="12.75" hidden="false" customHeight="false" outlineLevel="0" collapsed="false">
      <c r="D245" s="110"/>
    </row>
    <row r="246" customFormat="false" ht="12.75" hidden="false" customHeight="false" outlineLevel="0" collapsed="false">
      <c r="D246" s="110"/>
    </row>
    <row r="247" customFormat="false" ht="12.75" hidden="false" customHeight="false" outlineLevel="0" collapsed="false">
      <c r="D247" s="110"/>
    </row>
    <row r="248" customFormat="false" ht="12.75" hidden="false" customHeight="false" outlineLevel="0" collapsed="false">
      <c r="D248" s="110"/>
    </row>
    <row r="249" customFormat="false" ht="12.75" hidden="false" customHeight="false" outlineLevel="0" collapsed="false">
      <c r="D249" s="110"/>
    </row>
    <row r="250" customFormat="false" ht="12.75" hidden="false" customHeight="false" outlineLevel="0" collapsed="false">
      <c r="D250" s="110"/>
    </row>
    <row r="251" customFormat="false" ht="12.75" hidden="false" customHeight="false" outlineLevel="0" collapsed="false">
      <c r="D251" s="110"/>
    </row>
    <row r="252" customFormat="false" ht="12.75" hidden="false" customHeight="false" outlineLevel="0" collapsed="false">
      <c r="D252" s="110"/>
    </row>
    <row r="253" customFormat="false" ht="12.75" hidden="false" customHeight="false" outlineLevel="0" collapsed="false">
      <c r="D253" s="110"/>
    </row>
    <row r="254" customFormat="false" ht="12.75" hidden="false" customHeight="false" outlineLevel="0" collapsed="false">
      <c r="D254" s="110"/>
    </row>
    <row r="255" customFormat="false" ht="12.75" hidden="false" customHeight="false" outlineLevel="0" collapsed="false">
      <c r="D255" s="110"/>
    </row>
    <row r="256" customFormat="false" ht="12.75" hidden="false" customHeight="false" outlineLevel="0" collapsed="false">
      <c r="D256" s="110"/>
    </row>
    <row r="257" customFormat="false" ht="12.75" hidden="false" customHeight="false" outlineLevel="0" collapsed="false">
      <c r="D257" s="110"/>
    </row>
    <row r="258" customFormat="false" ht="12.75" hidden="false" customHeight="false" outlineLevel="0" collapsed="false">
      <c r="D258" s="110"/>
    </row>
    <row r="259" customFormat="false" ht="12.75" hidden="false" customHeight="false" outlineLevel="0" collapsed="false">
      <c r="D259" s="110"/>
    </row>
    <row r="260" customFormat="false" ht="12.75" hidden="false" customHeight="false" outlineLevel="0" collapsed="false">
      <c r="D260" s="110"/>
    </row>
    <row r="261" customFormat="false" ht="12.75" hidden="false" customHeight="false" outlineLevel="0" collapsed="false">
      <c r="D261" s="110"/>
    </row>
    <row r="262" customFormat="false" ht="12.75" hidden="false" customHeight="false" outlineLevel="0" collapsed="false">
      <c r="D262" s="110"/>
    </row>
    <row r="263" customFormat="false" ht="12.75" hidden="false" customHeight="false" outlineLevel="0" collapsed="false">
      <c r="D263" s="110"/>
    </row>
    <row r="264" customFormat="false" ht="12.75" hidden="false" customHeight="false" outlineLevel="0" collapsed="false">
      <c r="D264" s="110"/>
    </row>
    <row r="265" customFormat="false" ht="12.75" hidden="false" customHeight="false" outlineLevel="0" collapsed="false">
      <c r="D265" s="110"/>
    </row>
    <row r="266" customFormat="false" ht="12.75" hidden="false" customHeight="false" outlineLevel="0" collapsed="false">
      <c r="D266" s="110"/>
    </row>
    <row r="267" customFormat="false" ht="12.75" hidden="false" customHeight="false" outlineLevel="0" collapsed="false">
      <c r="D267" s="110"/>
    </row>
    <row r="268" customFormat="false" ht="12.75" hidden="false" customHeight="false" outlineLevel="0" collapsed="false">
      <c r="D268" s="110"/>
    </row>
    <row r="269" customFormat="false" ht="12.75" hidden="false" customHeight="false" outlineLevel="0" collapsed="false">
      <c r="D269" s="110"/>
    </row>
    <row r="270" customFormat="false" ht="12.75" hidden="false" customHeight="false" outlineLevel="0" collapsed="false">
      <c r="D270" s="110"/>
    </row>
    <row r="271" customFormat="false" ht="12.75" hidden="false" customHeight="false" outlineLevel="0" collapsed="false">
      <c r="D271" s="110"/>
    </row>
    <row r="272" customFormat="false" ht="12.75" hidden="false" customHeight="false" outlineLevel="0" collapsed="false">
      <c r="D272" s="110"/>
    </row>
    <row r="273" customFormat="false" ht="12.75" hidden="false" customHeight="false" outlineLevel="0" collapsed="false">
      <c r="D273" s="110"/>
    </row>
    <row r="274" customFormat="false" ht="12.75" hidden="false" customHeight="false" outlineLevel="0" collapsed="false">
      <c r="D274" s="110"/>
    </row>
    <row r="275" customFormat="false" ht="12.75" hidden="false" customHeight="false" outlineLevel="0" collapsed="false">
      <c r="D275" s="110"/>
    </row>
    <row r="276" customFormat="false" ht="12.75" hidden="false" customHeight="false" outlineLevel="0" collapsed="false">
      <c r="D276" s="110"/>
    </row>
    <row r="277" customFormat="false" ht="12.75" hidden="false" customHeight="false" outlineLevel="0" collapsed="false">
      <c r="D277" s="110"/>
    </row>
    <row r="278" customFormat="false" ht="12.75" hidden="false" customHeight="false" outlineLevel="0" collapsed="false">
      <c r="D278" s="110"/>
    </row>
    <row r="279" customFormat="false" ht="12.75" hidden="false" customHeight="false" outlineLevel="0" collapsed="false">
      <c r="D279" s="110"/>
    </row>
    <row r="280" customFormat="false" ht="12.75" hidden="false" customHeight="false" outlineLevel="0" collapsed="false">
      <c r="D280" s="110"/>
    </row>
    <row r="281" customFormat="false" ht="12.75" hidden="false" customHeight="false" outlineLevel="0" collapsed="false">
      <c r="D281" s="110"/>
    </row>
    <row r="282" customFormat="false" ht="12.75" hidden="false" customHeight="false" outlineLevel="0" collapsed="false">
      <c r="D282" s="110"/>
    </row>
    <row r="283" customFormat="false" ht="12.75" hidden="false" customHeight="false" outlineLevel="0" collapsed="false">
      <c r="D283" s="110"/>
    </row>
    <row r="284" customFormat="false" ht="12.75" hidden="false" customHeight="false" outlineLevel="0" collapsed="false">
      <c r="D284" s="110"/>
    </row>
    <row r="285" customFormat="false" ht="12.75" hidden="false" customHeight="false" outlineLevel="0" collapsed="false">
      <c r="D285" s="110"/>
    </row>
    <row r="286" customFormat="false" ht="12.75" hidden="false" customHeight="false" outlineLevel="0" collapsed="false">
      <c r="D286" s="110"/>
    </row>
    <row r="287" customFormat="false" ht="12.75" hidden="false" customHeight="false" outlineLevel="0" collapsed="false">
      <c r="D287" s="110"/>
    </row>
    <row r="288" customFormat="false" ht="12.75" hidden="false" customHeight="false" outlineLevel="0" collapsed="false">
      <c r="D288" s="110"/>
    </row>
    <row r="289" customFormat="false" ht="12.75" hidden="false" customHeight="false" outlineLevel="0" collapsed="false">
      <c r="D289" s="110"/>
    </row>
    <row r="290" customFormat="false" ht="12.75" hidden="false" customHeight="false" outlineLevel="0" collapsed="false">
      <c r="D290" s="110"/>
    </row>
    <row r="291" customFormat="false" ht="12.75" hidden="false" customHeight="false" outlineLevel="0" collapsed="false">
      <c r="D291" s="110"/>
    </row>
    <row r="292" customFormat="false" ht="12.75" hidden="false" customHeight="false" outlineLevel="0" collapsed="false">
      <c r="D292" s="110"/>
    </row>
    <row r="293" customFormat="false" ht="12.75" hidden="false" customHeight="false" outlineLevel="0" collapsed="false">
      <c r="D293" s="110"/>
    </row>
    <row r="294" customFormat="false" ht="12.75" hidden="false" customHeight="false" outlineLevel="0" collapsed="false">
      <c r="D294" s="110"/>
    </row>
    <row r="295" customFormat="false" ht="12.75" hidden="false" customHeight="false" outlineLevel="0" collapsed="false">
      <c r="D295" s="110"/>
    </row>
    <row r="296" customFormat="false" ht="12.75" hidden="false" customHeight="false" outlineLevel="0" collapsed="false">
      <c r="D296" s="110"/>
    </row>
    <row r="297" customFormat="false" ht="12.75" hidden="false" customHeight="false" outlineLevel="0" collapsed="false">
      <c r="D297" s="110"/>
    </row>
    <row r="298" customFormat="false" ht="12.75" hidden="false" customHeight="false" outlineLevel="0" collapsed="false">
      <c r="D298" s="110"/>
    </row>
    <row r="299" customFormat="false" ht="12.75" hidden="false" customHeight="false" outlineLevel="0" collapsed="false">
      <c r="D299" s="110"/>
    </row>
    <row r="300" customFormat="false" ht="12.75" hidden="false" customHeight="false" outlineLevel="0" collapsed="false">
      <c r="D300" s="110"/>
    </row>
    <row r="301" customFormat="false" ht="12.75" hidden="false" customHeight="false" outlineLevel="0" collapsed="false">
      <c r="D301" s="110"/>
    </row>
    <row r="302" customFormat="false" ht="12.75" hidden="false" customHeight="false" outlineLevel="0" collapsed="false">
      <c r="D302" s="110"/>
    </row>
    <row r="303" customFormat="false" ht="12.75" hidden="false" customHeight="false" outlineLevel="0" collapsed="false">
      <c r="D303" s="110"/>
    </row>
    <row r="304" customFormat="false" ht="12.75" hidden="false" customHeight="false" outlineLevel="0" collapsed="false">
      <c r="D304" s="110"/>
    </row>
    <row r="305" customFormat="false" ht="12.75" hidden="false" customHeight="false" outlineLevel="0" collapsed="false">
      <c r="D305" s="110"/>
    </row>
    <row r="306" customFormat="false" ht="12.75" hidden="false" customHeight="false" outlineLevel="0" collapsed="false">
      <c r="D306" s="110"/>
    </row>
    <row r="307" customFormat="false" ht="12.75" hidden="false" customHeight="false" outlineLevel="0" collapsed="false">
      <c r="D307" s="110"/>
    </row>
    <row r="308" customFormat="false" ht="12.75" hidden="false" customHeight="false" outlineLevel="0" collapsed="false">
      <c r="D308" s="110"/>
    </row>
    <row r="309" customFormat="false" ht="12.75" hidden="false" customHeight="false" outlineLevel="0" collapsed="false">
      <c r="D309" s="110"/>
    </row>
    <row r="310" customFormat="false" ht="12.75" hidden="false" customHeight="false" outlineLevel="0" collapsed="false">
      <c r="D310" s="110"/>
    </row>
    <row r="311" customFormat="false" ht="12.75" hidden="false" customHeight="false" outlineLevel="0" collapsed="false">
      <c r="D311" s="110"/>
    </row>
    <row r="312" customFormat="false" ht="12.75" hidden="false" customHeight="false" outlineLevel="0" collapsed="false">
      <c r="D312" s="110"/>
    </row>
    <row r="313" customFormat="false" ht="12.75" hidden="false" customHeight="false" outlineLevel="0" collapsed="false">
      <c r="D313" s="110"/>
    </row>
    <row r="314" customFormat="false" ht="12.75" hidden="false" customHeight="false" outlineLevel="0" collapsed="false">
      <c r="D314" s="110"/>
    </row>
    <row r="315" customFormat="false" ht="12.75" hidden="false" customHeight="false" outlineLevel="0" collapsed="false">
      <c r="D315" s="110"/>
    </row>
    <row r="316" customFormat="false" ht="12.75" hidden="false" customHeight="false" outlineLevel="0" collapsed="false">
      <c r="D316" s="110"/>
    </row>
    <row r="317" customFormat="false" ht="12.75" hidden="false" customHeight="false" outlineLevel="0" collapsed="false">
      <c r="D317" s="110"/>
    </row>
    <row r="318" customFormat="false" ht="12.75" hidden="false" customHeight="false" outlineLevel="0" collapsed="false">
      <c r="D318" s="110"/>
    </row>
    <row r="319" customFormat="false" ht="12.75" hidden="false" customHeight="false" outlineLevel="0" collapsed="false">
      <c r="D319" s="110"/>
    </row>
    <row r="320" customFormat="false" ht="12.75" hidden="false" customHeight="false" outlineLevel="0" collapsed="false">
      <c r="D320" s="110"/>
    </row>
    <row r="321" customFormat="false" ht="12.75" hidden="false" customHeight="false" outlineLevel="0" collapsed="false">
      <c r="D321" s="110"/>
    </row>
    <row r="322" customFormat="false" ht="12.75" hidden="false" customHeight="false" outlineLevel="0" collapsed="false">
      <c r="D322" s="110"/>
    </row>
    <row r="323" customFormat="false" ht="12.75" hidden="false" customHeight="false" outlineLevel="0" collapsed="false">
      <c r="D323" s="110"/>
    </row>
    <row r="324" customFormat="false" ht="12.75" hidden="false" customHeight="false" outlineLevel="0" collapsed="false">
      <c r="D324" s="110"/>
    </row>
    <row r="325" customFormat="false" ht="12.75" hidden="false" customHeight="false" outlineLevel="0" collapsed="false">
      <c r="D325" s="110"/>
    </row>
    <row r="326" customFormat="false" ht="12.75" hidden="false" customHeight="false" outlineLevel="0" collapsed="false">
      <c r="D326" s="110"/>
    </row>
    <row r="327" customFormat="false" ht="12.75" hidden="false" customHeight="false" outlineLevel="0" collapsed="false">
      <c r="D327" s="110"/>
    </row>
    <row r="328" customFormat="false" ht="12.75" hidden="false" customHeight="false" outlineLevel="0" collapsed="false">
      <c r="D328" s="110"/>
    </row>
    <row r="329" customFormat="false" ht="12.75" hidden="false" customHeight="false" outlineLevel="0" collapsed="false">
      <c r="D329" s="110"/>
    </row>
    <row r="330" customFormat="false" ht="12.75" hidden="false" customHeight="false" outlineLevel="0" collapsed="false">
      <c r="D330" s="110"/>
    </row>
    <row r="331" customFormat="false" ht="12.75" hidden="false" customHeight="false" outlineLevel="0" collapsed="false">
      <c r="D331" s="110"/>
    </row>
    <row r="332" customFormat="false" ht="12.75" hidden="false" customHeight="false" outlineLevel="0" collapsed="false">
      <c r="D332" s="110"/>
    </row>
    <row r="333" customFormat="false" ht="12.75" hidden="false" customHeight="false" outlineLevel="0" collapsed="false">
      <c r="D333" s="110"/>
    </row>
    <row r="334" customFormat="false" ht="12.75" hidden="false" customHeight="false" outlineLevel="0" collapsed="false">
      <c r="D334" s="110"/>
    </row>
    <row r="335" customFormat="false" ht="12.75" hidden="false" customHeight="false" outlineLevel="0" collapsed="false">
      <c r="D335" s="110"/>
    </row>
    <row r="336" customFormat="false" ht="12.75" hidden="false" customHeight="false" outlineLevel="0" collapsed="false">
      <c r="D336" s="110"/>
    </row>
    <row r="337" customFormat="false" ht="12.75" hidden="false" customHeight="false" outlineLevel="0" collapsed="false">
      <c r="D337" s="110"/>
    </row>
    <row r="338" customFormat="false" ht="12.75" hidden="false" customHeight="false" outlineLevel="0" collapsed="false">
      <c r="D338" s="110"/>
    </row>
    <row r="339" customFormat="false" ht="12.75" hidden="false" customHeight="false" outlineLevel="0" collapsed="false">
      <c r="D339" s="110"/>
    </row>
    <row r="340" customFormat="false" ht="12.75" hidden="false" customHeight="false" outlineLevel="0" collapsed="false">
      <c r="D340" s="110"/>
    </row>
    <row r="341" customFormat="false" ht="12.75" hidden="false" customHeight="false" outlineLevel="0" collapsed="false">
      <c r="D341" s="110"/>
    </row>
    <row r="342" customFormat="false" ht="12.75" hidden="false" customHeight="false" outlineLevel="0" collapsed="false">
      <c r="D342" s="110"/>
    </row>
    <row r="343" customFormat="false" ht="12.75" hidden="false" customHeight="false" outlineLevel="0" collapsed="false">
      <c r="D343" s="110"/>
    </row>
    <row r="344" customFormat="false" ht="12.75" hidden="false" customHeight="false" outlineLevel="0" collapsed="false">
      <c r="D344" s="110"/>
    </row>
    <row r="345" customFormat="false" ht="12.75" hidden="false" customHeight="false" outlineLevel="0" collapsed="false">
      <c r="D345" s="110"/>
    </row>
    <row r="346" customFormat="false" ht="12.75" hidden="false" customHeight="false" outlineLevel="0" collapsed="false">
      <c r="D346" s="110"/>
    </row>
    <row r="347" customFormat="false" ht="12.75" hidden="false" customHeight="false" outlineLevel="0" collapsed="false">
      <c r="D347" s="110"/>
    </row>
    <row r="348" customFormat="false" ht="12.75" hidden="false" customHeight="false" outlineLevel="0" collapsed="false">
      <c r="D348" s="110"/>
    </row>
    <row r="349" customFormat="false" ht="12.75" hidden="false" customHeight="false" outlineLevel="0" collapsed="false">
      <c r="D349" s="110"/>
    </row>
    <row r="350" customFormat="false" ht="12.75" hidden="false" customHeight="false" outlineLevel="0" collapsed="false">
      <c r="D350" s="110"/>
    </row>
    <row r="351" customFormat="false" ht="12.75" hidden="false" customHeight="false" outlineLevel="0" collapsed="false">
      <c r="D351" s="110"/>
    </row>
    <row r="352" customFormat="false" ht="12.75" hidden="false" customHeight="false" outlineLevel="0" collapsed="false">
      <c r="D352" s="110"/>
    </row>
    <row r="353" customFormat="false" ht="12.75" hidden="false" customHeight="false" outlineLevel="0" collapsed="false">
      <c r="D353" s="110"/>
    </row>
    <row r="354" customFormat="false" ht="12.75" hidden="false" customHeight="false" outlineLevel="0" collapsed="false">
      <c r="D354" s="110"/>
    </row>
    <row r="355" customFormat="false" ht="12.75" hidden="false" customHeight="false" outlineLevel="0" collapsed="false">
      <c r="D355" s="110"/>
    </row>
    <row r="356" customFormat="false" ht="12.75" hidden="false" customHeight="false" outlineLevel="0" collapsed="false">
      <c r="D356" s="110"/>
    </row>
    <row r="357" customFormat="false" ht="12.75" hidden="false" customHeight="false" outlineLevel="0" collapsed="false">
      <c r="D357" s="110"/>
    </row>
    <row r="358" customFormat="false" ht="12.75" hidden="false" customHeight="false" outlineLevel="0" collapsed="false">
      <c r="D358" s="110"/>
    </row>
    <row r="359" customFormat="false" ht="12.75" hidden="false" customHeight="false" outlineLevel="0" collapsed="false">
      <c r="D359" s="110"/>
    </row>
    <row r="360" customFormat="false" ht="12.75" hidden="false" customHeight="false" outlineLevel="0" collapsed="false">
      <c r="D360" s="110"/>
    </row>
    <row r="361" customFormat="false" ht="12.75" hidden="false" customHeight="false" outlineLevel="0" collapsed="false">
      <c r="D361" s="110"/>
    </row>
    <row r="362" customFormat="false" ht="12.75" hidden="false" customHeight="false" outlineLevel="0" collapsed="false">
      <c r="D362" s="110"/>
    </row>
    <row r="363" customFormat="false" ht="12.75" hidden="false" customHeight="false" outlineLevel="0" collapsed="false">
      <c r="D363" s="110"/>
    </row>
    <row r="364" customFormat="false" ht="12.75" hidden="false" customHeight="false" outlineLevel="0" collapsed="false">
      <c r="D364" s="110"/>
    </row>
    <row r="365" customFormat="false" ht="12.75" hidden="false" customHeight="false" outlineLevel="0" collapsed="false">
      <c r="D365" s="110"/>
    </row>
    <row r="366" customFormat="false" ht="12.75" hidden="false" customHeight="false" outlineLevel="0" collapsed="false">
      <c r="D366" s="110"/>
    </row>
    <row r="367" customFormat="false" ht="12.75" hidden="false" customHeight="false" outlineLevel="0" collapsed="false">
      <c r="D367" s="110"/>
    </row>
    <row r="368" customFormat="false" ht="12.75" hidden="false" customHeight="false" outlineLevel="0" collapsed="false">
      <c r="D368" s="110"/>
    </row>
    <row r="369" customFormat="false" ht="12.75" hidden="false" customHeight="false" outlineLevel="0" collapsed="false">
      <c r="D369" s="110"/>
    </row>
    <row r="370" customFormat="false" ht="12.75" hidden="false" customHeight="false" outlineLevel="0" collapsed="false">
      <c r="D370" s="110"/>
    </row>
    <row r="371" customFormat="false" ht="12.75" hidden="false" customHeight="false" outlineLevel="0" collapsed="false">
      <c r="D371" s="110"/>
    </row>
    <row r="372" customFormat="false" ht="12.75" hidden="false" customHeight="false" outlineLevel="0" collapsed="false">
      <c r="D372" s="110"/>
    </row>
    <row r="373" customFormat="false" ht="12.75" hidden="false" customHeight="false" outlineLevel="0" collapsed="false">
      <c r="D373" s="110"/>
    </row>
    <row r="374" customFormat="false" ht="12.75" hidden="false" customHeight="false" outlineLevel="0" collapsed="false">
      <c r="D374" s="110"/>
    </row>
    <row r="375" customFormat="false" ht="12.75" hidden="false" customHeight="false" outlineLevel="0" collapsed="false">
      <c r="D375" s="110"/>
    </row>
    <row r="376" customFormat="false" ht="12.75" hidden="false" customHeight="false" outlineLevel="0" collapsed="false">
      <c r="D376" s="110"/>
    </row>
    <row r="377" customFormat="false" ht="12.75" hidden="false" customHeight="false" outlineLevel="0" collapsed="false">
      <c r="D377" s="110"/>
    </row>
    <row r="378" customFormat="false" ht="12.75" hidden="false" customHeight="false" outlineLevel="0" collapsed="false">
      <c r="D378" s="110"/>
    </row>
    <row r="379" customFormat="false" ht="12.75" hidden="false" customHeight="false" outlineLevel="0" collapsed="false">
      <c r="D379" s="110"/>
    </row>
    <row r="380" customFormat="false" ht="12.75" hidden="false" customHeight="false" outlineLevel="0" collapsed="false">
      <c r="D380" s="110"/>
    </row>
    <row r="381" customFormat="false" ht="12.75" hidden="false" customHeight="false" outlineLevel="0" collapsed="false">
      <c r="D381" s="110"/>
    </row>
    <row r="382" customFormat="false" ht="12.75" hidden="false" customHeight="false" outlineLevel="0" collapsed="false">
      <c r="D382" s="110"/>
    </row>
    <row r="383" customFormat="false" ht="12.75" hidden="false" customHeight="false" outlineLevel="0" collapsed="false">
      <c r="D383" s="110"/>
    </row>
    <row r="384" customFormat="false" ht="12.75" hidden="false" customHeight="false" outlineLevel="0" collapsed="false">
      <c r="D384" s="110"/>
    </row>
    <row r="385" customFormat="false" ht="12.75" hidden="false" customHeight="false" outlineLevel="0" collapsed="false">
      <c r="D385" s="110"/>
    </row>
    <row r="386" customFormat="false" ht="12.75" hidden="false" customHeight="false" outlineLevel="0" collapsed="false">
      <c r="D386" s="110"/>
    </row>
    <row r="387" customFormat="false" ht="12.75" hidden="false" customHeight="false" outlineLevel="0" collapsed="false">
      <c r="D387" s="110"/>
    </row>
    <row r="388" customFormat="false" ht="12.75" hidden="false" customHeight="false" outlineLevel="0" collapsed="false">
      <c r="D388" s="110"/>
    </row>
    <row r="389" customFormat="false" ht="12.75" hidden="false" customHeight="false" outlineLevel="0" collapsed="false">
      <c r="D389" s="110"/>
    </row>
    <row r="390" customFormat="false" ht="12.75" hidden="false" customHeight="false" outlineLevel="0" collapsed="false">
      <c r="D390" s="110"/>
    </row>
    <row r="391" customFormat="false" ht="12.75" hidden="false" customHeight="false" outlineLevel="0" collapsed="false">
      <c r="D391" s="110"/>
    </row>
    <row r="392" customFormat="false" ht="12.75" hidden="false" customHeight="false" outlineLevel="0" collapsed="false">
      <c r="D392" s="110"/>
    </row>
    <row r="393" customFormat="false" ht="12.75" hidden="false" customHeight="false" outlineLevel="0" collapsed="false">
      <c r="D393" s="110"/>
    </row>
    <row r="394" customFormat="false" ht="12.75" hidden="false" customHeight="false" outlineLevel="0" collapsed="false">
      <c r="D394" s="110"/>
    </row>
    <row r="395" customFormat="false" ht="12.75" hidden="false" customHeight="false" outlineLevel="0" collapsed="false">
      <c r="D395" s="110"/>
    </row>
    <row r="396" customFormat="false" ht="12.75" hidden="false" customHeight="false" outlineLevel="0" collapsed="false">
      <c r="D396" s="110"/>
    </row>
    <row r="397" customFormat="false" ht="12.75" hidden="false" customHeight="false" outlineLevel="0" collapsed="false">
      <c r="D397" s="110"/>
    </row>
    <row r="398" customFormat="false" ht="12.75" hidden="false" customHeight="false" outlineLevel="0" collapsed="false">
      <c r="D398" s="110"/>
    </row>
    <row r="399" customFormat="false" ht="12.75" hidden="false" customHeight="false" outlineLevel="0" collapsed="false">
      <c r="D399" s="110"/>
    </row>
    <row r="400" customFormat="false" ht="12.75" hidden="false" customHeight="false" outlineLevel="0" collapsed="false">
      <c r="D400" s="110"/>
    </row>
    <row r="401" customFormat="false" ht="12.75" hidden="false" customHeight="false" outlineLevel="0" collapsed="false">
      <c r="D401" s="110"/>
    </row>
    <row r="402" customFormat="false" ht="12.75" hidden="false" customHeight="false" outlineLevel="0" collapsed="false">
      <c r="D402" s="110"/>
    </row>
    <row r="403" customFormat="false" ht="12.75" hidden="false" customHeight="false" outlineLevel="0" collapsed="false">
      <c r="D403" s="110"/>
    </row>
    <row r="404" customFormat="false" ht="12.75" hidden="false" customHeight="false" outlineLevel="0" collapsed="false">
      <c r="D404" s="110"/>
    </row>
    <row r="405" customFormat="false" ht="12.75" hidden="false" customHeight="false" outlineLevel="0" collapsed="false">
      <c r="D405" s="110"/>
    </row>
    <row r="406" customFormat="false" ht="12.75" hidden="false" customHeight="false" outlineLevel="0" collapsed="false">
      <c r="D406" s="110"/>
    </row>
    <row r="407" customFormat="false" ht="12.75" hidden="false" customHeight="false" outlineLevel="0" collapsed="false">
      <c r="D407" s="110"/>
    </row>
    <row r="408" customFormat="false" ht="12.75" hidden="false" customHeight="false" outlineLevel="0" collapsed="false">
      <c r="D408" s="110"/>
    </row>
    <row r="409" customFormat="false" ht="12.75" hidden="false" customHeight="false" outlineLevel="0" collapsed="false">
      <c r="D409" s="110"/>
    </row>
    <row r="410" customFormat="false" ht="12.75" hidden="false" customHeight="false" outlineLevel="0" collapsed="false">
      <c r="D410" s="110"/>
    </row>
    <row r="411" customFormat="false" ht="12.75" hidden="false" customHeight="false" outlineLevel="0" collapsed="false">
      <c r="D411" s="110"/>
    </row>
    <row r="412" customFormat="false" ht="12.75" hidden="false" customHeight="false" outlineLevel="0" collapsed="false">
      <c r="D412" s="110"/>
    </row>
    <row r="413" customFormat="false" ht="12.75" hidden="false" customHeight="false" outlineLevel="0" collapsed="false">
      <c r="D413" s="110"/>
    </row>
    <row r="414" customFormat="false" ht="12.75" hidden="false" customHeight="false" outlineLevel="0" collapsed="false">
      <c r="D414" s="110"/>
    </row>
    <row r="415" customFormat="false" ht="12.75" hidden="false" customHeight="false" outlineLevel="0" collapsed="false">
      <c r="D415" s="110"/>
    </row>
    <row r="416" customFormat="false" ht="12.75" hidden="false" customHeight="false" outlineLevel="0" collapsed="false">
      <c r="D416" s="110"/>
    </row>
    <row r="417" customFormat="false" ht="12.75" hidden="false" customHeight="false" outlineLevel="0" collapsed="false">
      <c r="D417" s="110"/>
    </row>
    <row r="418" customFormat="false" ht="12.75" hidden="false" customHeight="false" outlineLevel="0" collapsed="false">
      <c r="D418" s="110"/>
    </row>
    <row r="419" customFormat="false" ht="12.75" hidden="false" customHeight="false" outlineLevel="0" collapsed="false">
      <c r="D419" s="110"/>
    </row>
    <row r="420" customFormat="false" ht="12.75" hidden="false" customHeight="false" outlineLevel="0" collapsed="false">
      <c r="D420" s="110"/>
    </row>
    <row r="421" customFormat="false" ht="12.75" hidden="false" customHeight="false" outlineLevel="0" collapsed="false">
      <c r="D421" s="110"/>
    </row>
    <row r="422" customFormat="false" ht="12.75" hidden="false" customHeight="false" outlineLevel="0" collapsed="false">
      <c r="D422" s="110"/>
    </row>
    <row r="423" customFormat="false" ht="12.75" hidden="false" customHeight="false" outlineLevel="0" collapsed="false">
      <c r="D423" s="110"/>
    </row>
    <row r="424" customFormat="false" ht="12.75" hidden="false" customHeight="false" outlineLevel="0" collapsed="false">
      <c r="D424" s="110"/>
    </row>
    <row r="425" customFormat="false" ht="12.75" hidden="false" customHeight="false" outlineLevel="0" collapsed="false">
      <c r="D425" s="110"/>
    </row>
    <row r="426" customFormat="false" ht="12.75" hidden="false" customHeight="false" outlineLevel="0" collapsed="false">
      <c r="D426" s="110"/>
    </row>
    <row r="427" customFormat="false" ht="12.75" hidden="false" customHeight="false" outlineLevel="0" collapsed="false">
      <c r="D427" s="110"/>
    </row>
    <row r="428" customFormat="false" ht="12.75" hidden="false" customHeight="false" outlineLevel="0" collapsed="false">
      <c r="D428" s="110"/>
    </row>
    <row r="429" customFormat="false" ht="12.75" hidden="false" customHeight="false" outlineLevel="0" collapsed="false">
      <c r="D429" s="110"/>
    </row>
    <row r="430" customFormat="false" ht="12.75" hidden="false" customHeight="false" outlineLevel="0" collapsed="false">
      <c r="D430" s="110"/>
    </row>
    <row r="431" customFormat="false" ht="12.75" hidden="false" customHeight="false" outlineLevel="0" collapsed="false">
      <c r="D431" s="110"/>
    </row>
    <row r="432" customFormat="false" ht="12.75" hidden="false" customHeight="false" outlineLevel="0" collapsed="false">
      <c r="D432" s="110"/>
    </row>
    <row r="433" customFormat="false" ht="12.75" hidden="false" customHeight="false" outlineLevel="0" collapsed="false">
      <c r="D433" s="110"/>
    </row>
    <row r="434" customFormat="false" ht="12.75" hidden="false" customHeight="false" outlineLevel="0" collapsed="false">
      <c r="D434" s="110"/>
    </row>
    <row r="435" customFormat="false" ht="12.75" hidden="false" customHeight="false" outlineLevel="0" collapsed="false">
      <c r="D435" s="110"/>
    </row>
    <row r="436" customFormat="false" ht="12.75" hidden="false" customHeight="false" outlineLevel="0" collapsed="false">
      <c r="D436" s="110"/>
    </row>
    <row r="437" customFormat="false" ht="12.75" hidden="false" customHeight="false" outlineLevel="0" collapsed="false">
      <c r="D437" s="110"/>
    </row>
    <row r="438" customFormat="false" ht="12.75" hidden="false" customHeight="false" outlineLevel="0" collapsed="false">
      <c r="D438" s="110"/>
    </row>
    <row r="439" customFormat="false" ht="12.75" hidden="false" customHeight="false" outlineLevel="0" collapsed="false">
      <c r="D439" s="110"/>
    </row>
    <row r="440" customFormat="false" ht="12.75" hidden="false" customHeight="false" outlineLevel="0" collapsed="false">
      <c r="D440" s="110"/>
    </row>
    <row r="441" customFormat="false" ht="12.75" hidden="false" customHeight="false" outlineLevel="0" collapsed="false">
      <c r="D441" s="110"/>
    </row>
    <row r="442" customFormat="false" ht="12.75" hidden="false" customHeight="false" outlineLevel="0" collapsed="false">
      <c r="D442" s="110"/>
    </row>
    <row r="443" customFormat="false" ht="12.75" hidden="false" customHeight="false" outlineLevel="0" collapsed="false">
      <c r="D443" s="110"/>
    </row>
    <row r="444" customFormat="false" ht="12.75" hidden="false" customHeight="false" outlineLevel="0" collapsed="false">
      <c r="D444" s="110"/>
    </row>
    <row r="445" customFormat="false" ht="12.75" hidden="false" customHeight="false" outlineLevel="0" collapsed="false">
      <c r="D445" s="110"/>
    </row>
    <row r="446" customFormat="false" ht="12.75" hidden="false" customHeight="false" outlineLevel="0" collapsed="false">
      <c r="D446" s="110"/>
    </row>
    <row r="447" customFormat="false" ht="12.75" hidden="false" customHeight="false" outlineLevel="0" collapsed="false">
      <c r="D447" s="110"/>
    </row>
    <row r="448" customFormat="false" ht="12.75" hidden="false" customHeight="false" outlineLevel="0" collapsed="false">
      <c r="D448" s="110"/>
    </row>
    <row r="449" customFormat="false" ht="12.75" hidden="false" customHeight="false" outlineLevel="0" collapsed="false">
      <c r="D449" s="110"/>
    </row>
    <row r="450" customFormat="false" ht="12.75" hidden="false" customHeight="false" outlineLevel="0" collapsed="false">
      <c r="D450" s="110"/>
    </row>
    <row r="451" customFormat="false" ht="12.75" hidden="false" customHeight="false" outlineLevel="0" collapsed="false">
      <c r="D451" s="110"/>
    </row>
    <row r="452" customFormat="false" ht="12.75" hidden="false" customHeight="false" outlineLevel="0" collapsed="false">
      <c r="D452" s="110"/>
    </row>
    <row r="453" customFormat="false" ht="12.75" hidden="false" customHeight="false" outlineLevel="0" collapsed="false">
      <c r="D453" s="110"/>
    </row>
    <row r="454" customFormat="false" ht="12.75" hidden="false" customHeight="false" outlineLevel="0" collapsed="false">
      <c r="D454" s="110"/>
    </row>
    <row r="455" customFormat="false" ht="12.75" hidden="false" customHeight="false" outlineLevel="0" collapsed="false">
      <c r="D455" s="110"/>
    </row>
    <row r="456" customFormat="false" ht="12.75" hidden="false" customHeight="false" outlineLevel="0" collapsed="false">
      <c r="D456" s="110"/>
    </row>
    <row r="457" customFormat="false" ht="12.75" hidden="false" customHeight="false" outlineLevel="0" collapsed="false">
      <c r="D457" s="110"/>
    </row>
    <row r="458" customFormat="false" ht="12.75" hidden="false" customHeight="false" outlineLevel="0" collapsed="false">
      <c r="D458" s="110"/>
    </row>
    <row r="459" customFormat="false" ht="12.75" hidden="false" customHeight="false" outlineLevel="0" collapsed="false">
      <c r="D459" s="110"/>
    </row>
    <row r="460" customFormat="false" ht="12.75" hidden="false" customHeight="false" outlineLevel="0" collapsed="false">
      <c r="D460" s="110"/>
    </row>
    <row r="461" customFormat="false" ht="12.75" hidden="false" customHeight="false" outlineLevel="0" collapsed="false">
      <c r="D461" s="110"/>
    </row>
    <row r="462" customFormat="false" ht="12.75" hidden="false" customHeight="false" outlineLevel="0" collapsed="false">
      <c r="D462" s="110"/>
    </row>
    <row r="463" customFormat="false" ht="12.75" hidden="false" customHeight="false" outlineLevel="0" collapsed="false">
      <c r="D463" s="110"/>
    </row>
    <row r="464" customFormat="false" ht="12.75" hidden="false" customHeight="false" outlineLevel="0" collapsed="false">
      <c r="D464" s="110"/>
    </row>
    <row r="465" customFormat="false" ht="12.75" hidden="false" customHeight="false" outlineLevel="0" collapsed="false">
      <c r="D465" s="110"/>
    </row>
    <row r="466" customFormat="false" ht="12.75" hidden="false" customHeight="false" outlineLevel="0" collapsed="false">
      <c r="D466" s="110"/>
    </row>
    <row r="467" customFormat="false" ht="12.75" hidden="false" customHeight="false" outlineLevel="0" collapsed="false">
      <c r="D467" s="110"/>
    </row>
    <row r="468" customFormat="false" ht="12.75" hidden="false" customHeight="false" outlineLevel="0" collapsed="false">
      <c r="D468" s="110"/>
    </row>
    <row r="469" customFormat="false" ht="12.75" hidden="false" customHeight="false" outlineLevel="0" collapsed="false">
      <c r="D469" s="110"/>
    </row>
    <row r="470" customFormat="false" ht="12.75" hidden="false" customHeight="false" outlineLevel="0" collapsed="false">
      <c r="D470" s="110"/>
    </row>
    <row r="471" customFormat="false" ht="12.75" hidden="false" customHeight="false" outlineLevel="0" collapsed="false">
      <c r="D471" s="110"/>
    </row>
    <row r="472" customFormat="false" ht="12.75" hidden="false" customHeight="false" outlineLevel="0" collapsed="false">
      <c r="D472" s="110"/>
    </row>
    <row r="473" customFormat="false" ht="12.75" hidden="false" customHeight="false" outlineLevel="0" collapsed="false">
      <c r="D473" s="110"/>
    </row>
    <row r="474" customFormat="false" ht="12.75" hidden="false" customHeight="false" outlineLevel="0" collapsed="false">
      <c r="D474" s="110"/>
    </row>
    <row r="475" customFormat="false" ht="12.75" hidden="false" customHeight="false" outlineLevel="0" collapsed="false">
      <c r="D475" s="110"/>
    </row>
    <row r="476" customFormat="false" ht="12.75" hidden="false" customHeight="false" outlineLevel="0" collapsed="false">
      <c r="D476" s="110"/>
    </row>
    <row r="477" customFormat="false" ht="12.75" hidden="false" customHeight="false" outlineLevel="0" collapsed="false">
      <c r="D477" s="110"/>
    </row>
    <row r="478" customFormat="false" ht="12.75" hidden="false" customHeight="false" outlineLevel="0" collapsed="false">
      <c r="D478" s="110"/>
    </row>
    <row r="479" customFormat="false" ht="12.75" hidden="false" customHeight="false" outlineLevel="0" collapsed="false">
      <c r="D479" s="110"/>
    </row>
    <row r="480" customFormat="false" ht="12.75" hidden="false" customHeight="false" outlineLevel="0" collapsed="false">
      <c r="D480" s="110"/>
    </row>
    <row r="481" customFormat="false" ht="12.75" hidden="false" customHeight="false" outlineLevel="0" collapsed="false">
      <c r="D481" s="110"/>
    </row>
    <row r="482" customFormat="false" ht="12.75" hidden="false" customHeight="false" outlineLevel="0" collapsed="false">
      <c r="D482" s="110"/>
    </row>
    <row r="483" customFormat="false" ht="12.75" hidden="false" customHeight="false" outlineLevel="0" collapsed="false">
      <c r="D483" s="110"/>
    </row>
    <row r="484" customFormat="false" ht="12.75" hidden="false" customHeight="false" outlineLevel="0" collapsed="false">
      <c r="D484" s="110"/>
    </row>
    <row r="485" customFormat="false" ht="12.75" hidden="false" customHeight="false" outlineLevel="0" collapsed="false">
      <c r="D485" s="110"/>
    </row>
    <row r="486" customFormat="false" ht="12.75" hidden="false" customHeight="false" outlineLevel="0" collapsed="false">
      <c r="D486" s="110"/>
    </row>
    <row r="487" customFormat="false" ht="12.75" hidden="false" customHeight="false" outlineLevel="0" collapsed="false">
      <c r="D487" s="110"/>
    </row>
    <row r="488" customFormat="false" ht="12.75" hidden="false" customHeight="false" outlineLevel="0" collapsed="false">
      <c r="D488" s="110"/>
    </row>
    <row r="489" customFormat="false" ht="12.75" hidden="false" customHeight="false" outlineLevel="0" collapsed="false">
      <c r="D489" s="110"/>
    </row>
    <row r="490" customFormat="false" ht="12.75" hidden="false" customHeight="false" outlineLevel="0" collapsed="false">
      <c r="D490" s="110"/>
    </row>
    <row r="491" customFormat="false" ht="12.75" hidden="false" customHeight="false" outlineLevel="0" collapsed="false">
      <c r="D491" s="110"/>
    </row>
    <row r="492" customFormat="false" ht="12.75" hidden="false" customHeight="false" outlineLevel="0" collapsed="false">
      <c r="D492" s="110"/>
    </row>
    <row r="493" customFormat="false" ht="12.75" hidden="false" customHeight="false" outlineLevel="0" collapsed="false">
      <c r="D493" s="110"/>
    </row>
    <row r="494" customFormat="false" ht="12.75" hidden="false" customHeight="false" outlineLevel="0" collapsed="false">
      <c r="D494" s="110"/>
    </row>
    <row r="495" customFormat="false" ht="12.75" hidden="false" customHeight="false" outlineLevel="0" collapsed="false">
      <c r="D495" s="110"/>
    </row>
    <row r="496" customFormat="false" ht="12.75" hidden="false" customHeight="false" outlineLevel="0" collapsed="false">
      <c r="D496" s="110"/>
    </row>
    <row r="497" customFormat="false" ht="12.75" hidden="false" customHeight="false" outlineLevel="0" collapsed="false">
      <c r="D497" s="110"/>
    </row>
    <row r="498" customFormat="false" ht="12.75" hidden="false" customHeight="false" outlineLevel="0" collapsed="false">
      <c r="D498" s="110"/>
    </row>
    <row r="499" customFormat="false" ht="12.75" hidden="false" customHeight="false" outlineLevel="0" collapsed="false">
      <c r="D499" s="110"/>
    </row>
    <row r="500" customFormat="false" ht="12.75" hidden="false" customHeight="false" outlineLevel="0" collapsed="false">
      <c r="D500" s="110"/>
    </row>
    <row r="501" customFormat="false" ht="12.75" hidden="false" customHeight="false" outlineLevel="0" collapsed="false">
      <c r="D501" s="110"/>
    </row>
    <row r="502" customFormat="false" ht="12.75" hidden="false" customHeight="false" outlineLevel="0" collapsed="false">
      <c r="D502" s="110"/>
    </row>
    <row r="503" customFormat="false" ht="12.75" hidden="false" customHeight="false" outlineLevel="0" collapsed="false">
      <c r="D503" s="110"/>
    </row>
    <row r="504" customFormat="false" ht="12.75" hidden="false" customHeight="false" outlineLevel="0" collapsed="false">
      <c r="D504" s="110"/>
    </row>
    <row r="505" customFormat="false" ht="12.75" hidden="false" customHeight="false" outlineLevel="0" collapsed="false">
      <c r="D505" s="110"/>
    </row>
    <row r="506" customFormat="false" ht="12.75" hidden="false" customHeight="false" outlineLevel="0" collapsed="false">
      <c r="D506" s="110"/>
    </row>
    <row r="507" customFormat="false" ht="12.75" hidden="false" customHeight="false" outlineLevel="0" collapsed="false">
      <c r="D507" s="110"/>
    </row>
    <row r="508" customFormat="false" ht="12.75" hidden="false" customHeight="false" outlineLevel="0" collapsed="false">
      <c r="D508" s="110"/>
    </row>
    <row r="509" customFormat="false" ht="12.75" hidden="false" customHeight="false" outlineLevel="0" collapsed="false">
      <c r="D509" s="110"/>
    </row>
    <row r="510" customFormat="false" ht="12.75" hidden="false" customHeight="false" outlineLevel="0" collapsed="false">
      <c r="D510" s="110"/>
    </row>
    <row r="511" customFormat="false" ht="12.75" hidden="false" customHeight="false" outlineLevel="0" collapsed="false">
      <c r="D511" s="110"/>
    </row>
    <row r="512" customFormat="false" ht="12.75" hidden="false" customHeight="false" outlineLevel="0" collapsed="false">
      <c r="D512" s="110"/>
    </row>
    <row r="513" customFormat="false" ht="12.75" hidden="false" customHeight="false" outlineLevel="0" collapsed="false">
      <c r="D513" s="110"/>
    </row>
    <row r="514" customFormat="false" ht="12.75" hidden="false" customHeight="false" outlineLevel="0" collapsed="false">
      <c r="D514" s="110"/>
    </row>
    <row r="515" customFormat="false" ht="12.75" hidden="false" customHeight="false" outlineLevel="0" collapsed="false">
      <c r="D515" s="110"/>
    </row>
    <row r="516" customFormat="false" ht="12.75" hidden="false" customHeight="false" outlineLevel="0" collapsed="false">
      <c r="D516" s="110"/>
    </row>
    <row r="517" customFormat="false" ht="12.75" hidden="false" customHeight="false" outlineLevel="0" collapsed="false">
      <c r="D517" s="110"/>
    </row>
    <row r="518" customFormat="false" ht="12.75" hidden="false" customHeight="false" outlineLevel="0" collapsed="false">
      <c r="D518" s="110"/>
    </row>
    <row r="519" customFormat="false" ht="12.75" hidden="false" customHeight="false" outlineLevel="0" collapsed="false">
      <c r="D519" s="110"/>
    </row>
    <row r="520" customFormat="false" ht="12.75" hidden="false" customHeight="false" outlineLevel="0" collapsed="false">
      <c r="D520" s="110"/>
    </row>
    <row r="521" customFormat="false" ht="12.75" hidden="false" customHeight="false" outlineLevel="0" collapsed="false">
      <c r="D521" s="110"/>
    </row>
    <row r="522" customFormat="false" ht="12.75" hidden="false" customHeight="false" outlineLevel="0" collapsed="false">
      <c r="D522" s="110"/>
    </row>
    <row r="523" customFormat="false" ht="12.75" hidden="false" customHeight="false" outlineLevel="0" collapsed="false">
      <c r="D523" s="110"/>
    </row>
    <row r="524" customFormat="false" ht="12.75" hidden="false" customHeight="false" outlineLevel="0" collapsed="false">
      <c r="D524" s="110"/>
    </row>
    <row r="525" customFormat="false" ht="12.75" hidden="false" customHeight="false" outlineLevel="0" collapsed="false">
      <c r="D525" s="110"/>
    </row>
    <row r="526" customFormat="false" ht="12.75" hidden="false" customHeight="false" outlineLevel="0" collapsed="false">
      <c r="D526" s="110"/>
    </row>
    <row r="527" customFormat="false" ht="12.75" hidden="false" customHeight="false" outlineLevel="0" collapsed="false">
      <c r="D527" s="110"/>
    </row>
    <row r="528" customFormat="false" ht="12.75" hidden="false" customHeight="false" outlineLevel="0" collapsed="false">
      <c r="D528" s="110"/>
    </row>
    <row r="529" customFormat="false" ht="12.75" hidden="false" customHeight="false" outlineLevel="0" collapsed="false">
      <c r="D529" s="110"/>
    </row>
    <row r="530" customFormat="false" ht="12.75" hidden="false" customHeight="false" outlineLevel="0" collapsed="false">
      <c r="D530" s="110"/>
    </row>
    <row r="531" customFormat="false" ht="12.75" hidden="false" customHeight="false" outlineLevel="0" collapsed="false">
      <c r="D531" s="110"/>
    </row>
    <row r="532" customFormat="false" ht="12.75" hidden="false" customHeight="false" outlineLevel="0" collapsed="false">
      <c r="D532" s="110"/>
    </row>
    <row r="533" customFormat="false" ht="12.75" hidden="false" customHeight="false" outlineLevel="0" collapsed="false">
      <c r="D533" s="110"/>
    </row>
    <row r="534" customFormat="false" ht="12.75" hidden="false" customHeight="false" outlineLevel="0" collapsed="false">
      <c r="D534" s="110"/>
    </row>
    <row r="535" customFormat="false" ht="12.75" hidden="false" customHeight="false" outlineLevel="0" collapsed="false">
      <c r="D535" s="110"/>
    </row>
    <row r="536" customFormat="false" ht="12.75" hidden="false" customHeight="false" outlineLevel="0" collapsed="false">
      <c r="D536" s="110"/>
    </row>
    <row r="537" customFormat="false" ht="12.75" hidden="false" customHeight="false" outlineLevel="0" collapsed="false">
      <c r="D537" s="110"/>
    </row>
    <row r="538" customFormat="false" ht="12.75" hidden="false" customHeight="false" outlineLevel="0" collapsed="false">
      <c r="D538" s="110"/>
    </row>
    <row r="539" customFormat="false" ht="12.75" hidden="false" customHeight="false" outlineLevel="0" collapsed="false">
      <c r="D539" s="110"/>
    </row>
    <row r="540" customFormat="false" ht="12.75" hidden="false" customHeight="false" outlineLevel="0" collapsed="false">
      <c r="D540" s="110"/>
    </row>
    <row r="541" customFormat="false" ht="12.75" hidden="false" customHeight="false" outlineLevel="0" collapsed="false">
      <c r="D541" s="110"/>
    </row>
    <row r="542" customFormat="false" ht="12.75" hidden="false" customHeight="false" outlineLevel="0" collapsed="false">
      <c r="D542" s="110"/>
    </row>
    <row r="543" customFormat="false" ht="12.75" hidden="false" customHeight="false" outlineLevel="0" collapsed="false">
      <c r="D543" s="110"/>
    </row>
    <row r="544" customFormat="false" ht="12.75" hidden="false" customHeight="false" outlineLevel="0" collapsed="false">
      <c r="D544" s="110"/>
    </row>
    <row r="545" customFormat="false" ht="12.75" hidden="false" customHeight="false" outlineLevel="0" collapsed="false">
      <c r="D545" s="110"/>
    </row>
    <row r="546" customFormat="false" ht="12.75" hidden="false" customHeight="false" outlineLevel="0" collapsed="false">
      <c r="D546" s="110"/>
    </row>
    <row r="547" customFormat="false" ht="12.75" hidden="false" customHeight="false" outlineLevel="0" collapsed="false">
      <c r="D547" s="110"/>
    </row>
    <row r="548" customFormat="false" ht="12.75" hidden="false" customHeight="false" outlineLevel="0" collapsed="false">
      <c r="D548" s="110"/>
    </row>
    <row r="549" customFormat="false" ht="12.75" hidden="false" customHeight="false" outlineLevel="0" collapsed="false">
      <c r="D549" s="110"/>
    </row>
    <row r="550" customFormat="false" ht="12.75" hidden="false" customHeight="false" outlineLevel="0" collapsed="false">
      <c r="D550" s="110"/>
    </row>
    <row r="551" customFormat="false" ht="12.75" hidden="false" customHeight="false" outlineLevel="0" collapsed="false">
      <c r="D551" s="110"/>
    </row>
    <row r="552" customFormat="false" ht="12.75" hidden="false" customHeight="false" outlineLevel="0" collapsed="false">
      <c r="D552" s="110"/>
    </row>
    <row r="553" customFormat="false" ht="12.75" hidden="false" customHeight="false" outlineLevel="0" collapsed="false">
      <c r="D553" s="110"/>
    </row>
    <row r="554" customFormat="false" ht="12.75" hidden="false" customHeight="false" outlineLevel="0" collapsed="false">
      <c r="D554" s="110"/>
    </row>
    <row r="555" customFormat="false" ht="12.75" hidden="false" customHeight="false" outlineLevel="0" collapsed="false">
      <c r="D555" s="110"/>
    </row>
    <row r="556" customFormat="false" ht="12.75" hidden="false" customHeight="false" outlineLevel="0" collapsed="false">
      <c r="D556" s="110"/>
    </row>
    <row r="557" customFormat="false" ht="12.75" hidden="false" customHeight="false" outlineLevel="0" collapsed="false">
      <c r="D557" s="110"/>
    </row>
    <row r="558" customFormat="false" ht="12.75" hidden="false" customHeight="false" outlineLevel="0" collapsed="false">
      <c r="D558" s="110"/>
    </row>
    <row r="559" customFormat="false" ht="12.75" hidden="false" customHeight="false" outlineLevel="0" collapsed="false">
      <c r="D559" s="110"/>
    </row>
    <row r="560" customFormat="false" ht="12.75" hidden="false" customHeight="false" outlineLevel="0" collapsed="false">
      <c r="D560" s="110"/>
    </row>
    <row r="561" customFormat="false" ht="12.75" hidden="false" customHeight="false" outlineLevel="0" collapsed="false">
      <c r="D561" s="110"/>
    </row>
    <row r="562" customFormat="false" ht="12.75" hidden="false" customHeight="false" outlineLevel="0" collapsed="false">
      <c r="D562" s="110"/>
    </row>
    <row r="563" customFormat="false" ht="12.75" hidden="false" customHeight="false" outlineLevel="0" collapsed="false">
      <c r="D563" s="110"/>
    </row>
    <row r="564" customFormat="false" ht="12.75" hidden="false" customHeight="false" outlineLevel="0" collapsed="false">
      <c r="D564" s="110"/>
    </row>
    <row r="565" customFormat="false" ht="12.75" hidden="false" customHeight="false" outlineLevel="0" collapsed="false">
      <c r="D565" s="110"/>
    </row>
    <row r="566" customFormat="false" ht="12.75" hidden="false" customHeight="false" outlineLevel="0" collapsed="false">
      <c r="D566" s="110"/>
    </row>
    <row r="567" customFormat="false" ht="12.75" hidden="false" customHeight="false" outlineLevel="0" collapsed="false">
      <c r="D567" s="110"/>
    </row>
    <row r="568" customFormat="false" ht="12.75" hidden="false" customHeight="false" outlineLevel="0" collapsed="false">
      <c r="D568" s="110"/>
    </row>
    <row r="569" customFormat="false" ht="12.75" hidden="false" customHeight="false" outlineLevel="0" collapsed="false">
      <c r="D569" s="110"/>
    </row>
    <row r="570" customFormat="false" ht="12.75" hidden="false" customHeight="false" outlineLevel="0" collapsed="false">
      <c r="D570" s="110"/>
    </row>
    <row r="571" customFormat="false" ht="12.75" hidden="false" customHeight="false" outlineLevel="0" collapsed="false">
      <c r="D571" s="110"/>
    </row>
    <row r="572" customFormat="false" ht="12.75" hidden="false" customHeight="false" outlineLevel="0" collapsed="false">
      <c r="D572" s="110"/>
    </row>
    <row r="573" customFormat="false" ht="12.75" hidden="false" customHeight="false" outlineLevel="0" collapsed="false">
      <c r="D573" s="110"/>
    </row>
    <row r="574" customFormat="false" ht="12.75" hidden="false" customHeight="false" outlineLevel="0" collapsed="false">
      <c r="D574" s="110"/>
    </row>
    <row r="575" customFormat="false" ht="12.75" hidden="false" customHeight="false" outlineLevel="0" collapsed="false">
      <c r="D575" s="110"/>
    </row>
    <row r="576" customFormat="false" ht="12.75" hidden="false" customHeight="false" outlineLevel="0" collapsed="false">
      <c r="D576" s="110"/>
    </row>
    <row r="577" customFormat="false" ht="12.75" hidden="false" customHeight="false" outlineLevel="0" collapsed="false">
      <c r="D577" s="110"/>
    </row>
    <row r="578" customFormat="false" ht="12.75" hidden="false" customHeight="false" outlineLevel="0" collapsed="false">
      <c r="D578" s="110"/>
    </row>
    <row r="579" customFormat="false" ht="12.75" hidden="false" customHeight="false" outlineLevel="0" collapsed="false">
      <c r="D579" s="110"/>
    </row>
    <row r="580" customFormat="false" ht="12.75" hidden="false" customHeight="false" outlineLevel="0" collapsed="false">
      <c r="D580" s="110"/>
    </row>
    <row r="581" customFormat="false" ht="12.75" hidden="false" customHeight="false" outlineLevel="0" collapsed="false">
      <c r="D581" s="110"/>
    </row>
    <row r="582" customFormat="false" ht="12.75" hidden="false" customHeight="false" outlineLevel="0" collapsed="false">
      <c r="D582" s="110"/>
    </row>
    <row r="583" customFormat="false" ht="12.75" hidden="false" customHeight="false" outlineLevel="0" collapsed="false">
      <c r="D583" s="110"/>
    </row>
    <row r="584" customFormat="false" ht="12.75" hidden="false" customHeight="false" outlineLevel="0" collapsed="false">
      <c r="D584" s="110"/>
    </row>
    <row r="585" customFormat="false" ht="12.75" hidden="false" customHeight="false" outlineLevel="0" collapsed="false">
      <c r="D585" s="110"/>
    </row>
    <row r="586" customFormat="false" ht="12.75" hidden="false" customHeight="false" outlineLevel="0" collapsed="false">
      <c r="D586" s="110"/>
    </row>
    <row r="587" customFormat="false" ht="12.75" hidden="false" customHeight="false" outlineLevel="0" collapsed="false">
      <c r="D587" s="110"/>
    </row>
    <row r="588" customFormat="false" ht="12.75" hidden="false" customHeight="false" outlineLevel="0" collapsed="false">
      <c r="D588" s="110"/>
    </row>
    <row r="589" customFormat="false" ht="12.75" hidden="false" customHeight="false" outlineLevel="0" collapsed="false">
      <c r="D589" s="110"/>
    </row>
    <row r="590" customFormat="false" ht="12.75" hidden="false" customHeight="false" outlineLevel="0" collapsed="false">
      <c r="D590" s="110"/>
    </row>
    <row r="591" customFormat="false" ht="12.75" hidden="false" customHeight="false" outlineLevel="0" collapsed="false">
      <c r="D591" s="110"/>
    </row>
    <row r="592" customFormat="false" ht="12.75" hidden="false" customHeight="false" outlineLevel="0" collapsed="false">
      <c r="D592" s="110"/>
    </row>
    <row r="593" customFormat="false" ht="12.75" hidden="false" customHeight="false" outlineLevel="0" collapsed="false">
      <c r="D593" s="110"/>
    </row>
    <row r="594" customFormat="false" ht="12.75" hidden="false" customHeight="false" outlineLevel="0" collapsed="false">
      <c r="D594" s="110"/>
    </row>
    <row r="595" customFormat="false" ht="12.75" hidden="false" customHeight="false" outlineLevel="0" collapsed="false">
      <c r="D595" s="110"/>
    </row>
    <row r="596" customFormat="false" ht="12.75" hidden="false" customHeight="false" outlineLevel="0" collapsed="false">
      <c r="D596" s="110"/>
    </row>
    <row r="597" customFormat="false" ht="12.75" hidden="false" customHeight="false" outlineLevel="0" collapsed="false">
      <c r="D597" s="110"/>
    </row>
    <row r="598" customFormat="false" ht="12.75" hidden="false" customHeight="false" outlineLevel="0" collapsed="false">
      <c r="D598" s="110"/>
    </row>
    <row r="599" customFormat="false" ht="12.75" hidden="false" customHeight="false" outlineLevel="0" collapsed="false">
      <c r="D599" s="110"/>
    </row>
    <row r="600" customFormat="false" ht="12.75" hidden="false" customHeight="false" outlineLevel="0" collapsed="false">
      <c r="D600" s="110"/>
    </row>
    <row r="601" customFormat="false" ht="12.75" hidden="false" customHeight="false" outlineLevel="0" collapsed="false">
      <c r="D601" s="110"/>
    </row>
    <row r="602" customFormat="false" ht="12.75" hidden="false" customHeight="false" outlineLevel="0" collapsed="false">
      <c r="D602" s="110"/>
    </row>
    <row r="603" customFormat="false" ht="12.75" hidden="false" customHeight="false" outlineLevel="0" collapsed="false">
      <c r="D603" s="110"/>
    </row>
    <row r="604" customFormat="false" ht="12.75" hidden="false" customHeight="false" outlineLevel="0" collapsed="false">
      <c r="D604" s="110"/>
    </row>
    <row r="605" customFormat="false" ht="12.75" hidden="false" customHeight="false" outlineLevel="0" collapsed="false">
      <c r="D605" s="110"/>
    </row>
    <row r="606" customFormat="false" ht="12.75" hidden="false" customHeight="false" outlineLevel="0" collapsed="false">
      <c r="D606" s="110"/>
    </row>
    <row r="607" customFormat="false" ht="12.75" hidden="false" customHeight="false" outlineLevel="0" collapsed="false">
      <c r="D607" s="110"/>
    </row>
    <row r="608" customFormat="false" ht="12.75" hidden="false" customHeight="false" outlineLevel="0" collapsed="false">
      <c r="D608" s="110"/>
    </row>
    <row r="609" customFormat="false" ht="12.75" hidden="false" customHeight="false" outlineLevel="0" collapsed="false">
      <c r="D609" s="110"/>
    </row>
    <row r="610" customFormat="false" ht="12.75" hidden="false" customHeight="false" outlineLevel="0" collapsed="false">
      <c r="D610" s="110"/>
    </row>
    <row r="611" customFormat="false" ht="12.75" hidden="false" customHeight="false" outlineLevel="0" collapsed="false">
      <c r="D611" s="110"/>
    </row>
    <row r="612" customFormat="false" ht="12.75" hidden="false" customHeight="false" outlineLevel="0" collapsed="false">
      <c r="D612" s="110"/>
    </row>
    <row r="613" customFormat="false" ht="12.75" hidden="false" customHeight="false" outlineLevel="0" collapsed="false">
      <c r="D613" s="110"/>
    </row>
    <row r="614" customFormat="false" ht="12.75" hidden="false" customHeight="false" outlineLevel="0" collapsed="false">
      <c r="D614" s="110"/>
    </row>
    <row r="615" customFormat="false" ht="12.75" hidden="false" customHeight="false" outlineLevel="0" collapsed="false">
      <c r="D615" s="110"/>
    </row>
    <row r="616" customFormat="false" ht="12.75" hidden="false" customHeight="false" outlineLevel="0" collapsed="false">
      <c r="D616" s="110"/>
    </row>
    <row r="617" customFormat="false" ht="12.75" hidden="false" customHeight="false" outlineLevel="0" collapsed="false">
      <c r="D617" s="110"/>
    </row>
    <row r="618" customFormat="false" ht="12.75" hidden="false" customHeight="false" outlineLevel="0" collapsed="false">
      <c r="D618" s="110"/>
    </row>
    <row r="619" customFormat="false" ht="12.75" hidden="false" customHeight="false" outlineLevel="0" collapsed="false">
      <c r="D619" s="110"/>
    </row>
    <row r="620" customFormat="false" ht="12.75" hidden="false" customHeight="false" outlineLevel="0" collapsed="false">
      <c r="D620" s="110"/>
    </row>
    <row r="621" customFormat="false" ht="12.75" hidden="false" customHeight="false" outlineLevel="0" collapsed="false">
      <c r="D621" s="110"/>
    </row>
    <row r="622" customFormat="false" ht="12.75" hidden="false" customHeight="false" outlineLevel="0" collapsed="false">
      <c r="D622" s="110"/>
    </row>
    <row r="623" customFormat="false" ht="12.75" hidden="false" customHeight="false" outlineLevel="0" collapsed="false">
      <c r="D623" s="110"/>
    </row>
    <row r="624" customFormat="false" ht="12.75" hidden="false" customHeight="false" outlineLevel="0" collapsed="false">
      <c r="D624" s="110"/>
    </row>
    <row r="625" customFormat="false" ht="12.75" hidden="false" customHeight="false" outlineLevel="0" collapsed="false">
      <c r="D625" s="110"/>
    </row>
    <row r="626" customFormat="false" ht="12.75" hidden="false" customHeight="false" outlineLevel="0" collapsed="false">
      <c r="D626" s="110"/>
    </row>
    <row r="627" customFormat="false" ht="12.75" hidden="false" customHeight="false" outlineLevel="0" collapsed="false">
      <c r="D627" s="110"/>
    </row>
    <row r="628" customFormat="false" ht="12.75" hidden="false" customHeight="false" outlineLevel="0" collapsed="false">
      <c r="D628" s="110"/>
    </row>
    <row r="629" customFormat="false" ht="12.75" hidden="false" customHeight="false" outlineLevel="0" collapsed="false">
      <c r="D629" s="110"/>
    </row>
    <row r="630" customFormat="false" ht="12.75" hidden="false" customHeight="false" outlineLevel="0" collapsed="false">
      <c r="D630" s="110"/>
    </row>
    <row r="631" customFormat="false" ht="12.75" hidden="false" customHeight="false" outlineLevel="0" collapsed="false">
      <c r="D631" s="110"/>
    </row>
    <row r="632" customFormat="false" ht="12.75" hidden="false" customHeight="false" outlineLevel="0" collapsed="false">
      <c r="D632" s="110"/>
    </row>
    <row r="633" customFormat="false" ht="12.75" hidden="false" customHeight="false" outlineLevel="0" collapsed="false">
      <c r="D633" s="110"/>
    </row>
    <row r="634" customFormat="false" ht="12.75" hidden="false" customHeight="false" outlineLevel="0" collapsed="false">
      <c r="D634" s="110"/>
    </row>
    <row r="635" customFormat="false" ht="12.75" hidden="false" customHeight="false" outlineLevel="0" collapsed="false">
      <c r="D635" s="110"/>
    </row>
    <row r="636" customFormat="false" ht="12.75" hidden="false" customHeight="false" outlineLevel="0" collapsed="false">
      <c r="D636" s="110"/>
    </row>
    <row r="637" customFormat="false" ht="12.75" hidden="false" customHeight="false" outlineLevel="0" collapsed="false">
      <c r="D637" s="110"/>
    </row>
    <row r="638" customFormat="false" ht="12.75" hidden="false" customHeight="false" outlineLevel="0" collapsed="false">
      <c r="D638" s="110"/>
    </row>
    <row r="639" customFormat="false" ht="12.75" hidden="false" customHeight="false" outlineLevel="0" collapsed="false">
      <c r="D639" s="110"/>
    </row>
    <row r="640" customFormat="false" ht="12.75" hidden="false" customHeight="false" outlineLevel="0" collapsed="false">
      <c r="D640" s="110"/>
    </row>
    <row r="641" customFormat="false" ht="12.75" hidden="false" customHeight="false" outlineLevel="0" collapsed="false">
      <c r="D641" s="110"/>
    </row>
    <row r="642" customFormat="false" ht="12.75" hidden="false" customHeight="false" outlineLevel="0" collapsed="false">
      <c r="D642" s="110"/>
    </row>
    <row r="643" customFormat="false" ht="12.75" hidden="false" customHeight="false" outlineLevel="0" collapsed="false">
      <c r="D643" s="110"/>
    </row>
    <row r="644" customFormat="false" ht="12.75" hidden="false" customHeight="false" outlineLevel="0" collapsed="false">
      <c r="D644" s="110"/>
    </row>
    <row r="645" customFormat="false" ht="12.75" hidden="false" customHeight="false" outlineLevel="0" collapsed="false">
      <c r="D645" s="110"/>
    </row>
    <row r="646" customFormat="false" ht="12.75" hidden="false" customHeight="false" outlineLevel="0" collapsed="false">
      <c r="D646" s="110"/>
    </row>
    <row r="647" customFormat="false" ht="12.75" hidden="false" customHeight="false" outlineLevel="0" collapsed="false">
      <c r="D647" s="110"/>
    </row>
    <row r="648" customFormat="false" ht="12.75" hidden="false" customHeight="false" outlineLevel="0" collapsed="false">
      <c r="D648" s="110"/>
    </row>
    <row r="649" customFormat="false" ht="12.75" hidden="false" customHeight="false" outlineLevel="0" collapsed="false">
      <c r="D649" s="110"/>
    </row>
    <row r="650" customFormat="false" ht="12.75" hidden="false" customHeight="false" outlineLevel="0" collapsed="false">
      <c r="D650" s="110"/>
    </row>
    <row r="651" customFormat="false" ht="12.75" hidden="false" customHeight="false" outlineLevel="0" collapsed="false">
      <c r="D651" s="110"/>
    </row>
    <row r="652" customFormat="false" ht="12.75" hidden="false" customHeight="false" outlineLevel="0" collapsed="false">
      <c r="D652" s="110"/>
    </row>
    <row r="653" customFormat="false" ht="12.75" hidden="false" customHeight="false" outlineLevel="0" collapsed="false">
      <c r="D653" s="110"/>
    </row>
    <row r="654" customFormat="false" ht="12.75" hidden="false" customHeight="false" outlineLevel="0" collapsed="false">
      <c r="D654" s="110"/>
    </row>
    <row r="655" customFormat="false" ht="12.75" hidden="false" customHeight="false" outlineLevel="0" collapsed="false">
      <c r="D655" s="110"/>
    </row>
    <row r="656" customFormat="false" ht="12.75" hidden="false" customHeight="false" outlineLevel="0" collapsed="false">
      <c r="D656" s="110"/>
    </row>
    <row r="657" customFormat="false" ht="12.75" hidden="false" customHeight="false" outlineLevel="0" collapsed="false">
      <c r="D657" s="110"/>
    </row>
    <row r="658" customFormat="false" ht="12.75" hidden="false" customHeight="false" outlineLevel="0" collapsed="false">
      <c r="D658" s="110"/>
    </row>
    <row r="659" customFormat="false" ht="12.75" hidden="false" customHeight="false" outlineLevel="0" collapsed="false">
      <c r="D659" s="110"/>
    </row>
    <row r="660" customFormat="false" ht="12.75" hidden="false" customHeight="false" outlineLevel="0" collapsed="false">
      <c r="D660" s="110"/>
    </row>
    <row r="661" customFormat="false" ht="12.75" hidden="false" customHeight="false" outlineLevel="0" collapsed="false">
      <c r="D661" s="110"/>
    </row>
    <row r="662" customFormat="false" ht="12.75" hidden="false" customHeight="false" outlineLevel="0" collapsed="false">
      <c r="D662" s="110"/>
    </row>
    <row r="663" customFormat="false" ht="12.75" hidden="false" customHeight="false" outlineLevel="0" collapsed="false">
      <c r="D663" s="110"/>
    </row>
    <row r="664" customFormat="false" ht="12.75" hidden="false" customHeight="false" outlineLevel="0" collapsed="false">
      <c r="D664" s="110"/>
    </row>
    <row r="665" customFormat="false" ht="12.75" hidden="false" customHeight="false" outlineLevel="0" collapsed="false">
      <c r="D665" s="110"/>
    </row>
    <row r="666" customFormat="false" ht="12.75" hidden="false" customHeight="false" outlineLevel="0" collapsed="false">
      <c r="D666" s="110"/>
    </row>
    <row r="667" customFormat="false" ht="12.75" hidden="false" customHeight="false" outlineLevel="0" collapsed="false">
      <c r="D667" s="110"/>
    </row>
    <row r="668" customFormat="false" ht="12.75" hidden="false" customHeight="false" outlineLevel="0" collapsed="false">
      <c r="D668" s="110"/>
    </row>
    <row r="669" customFormat="false" ht="12.75" hidden="false" customHeight="false" outlineLevel="0" collapsed="false">
      <c r="D669" s="110"/>
    </row>
    <row r="670" customFormat="false" ht="12.75" hidden="false" customHeight="false" outlineLevel="0" collapsed="false">
      <c r="D670" s="110"/>
    </row>
    <row r="671" customFormat="false" ht="12.75" hidden="false" customHeight="false" outlineLevel="0" collapsed="false">
      <c r="D671" s="110"/>
    </row>
    <row r="672" customFormat="false" ht="12.75" hidden="false" customHeight="false" outlineLevel="0" collapsed="false">
      <c r="D672" s="110"/>
    </row>
    <row r="673" customFormat="false" ht="12.75" hidden="false" customHeight="false" outlineLevel="0" collapsed="false">
      <c r="D673" s="110"/>
    </row>
    <row r="674" customFormat="false" ht="12.75" hidden="false" customHeight="false" outlineLevel="0" collapsed="false">
      <c r="D674" s="110"/>
    </row>
    <row r="675" customFormat="false" ht="12.75" hidden="false" customHeight="false" outlineLevel="0" collapsed="false">
      <c r="D675" s="110"/>
    </row>
    <row r="676" customFormat="false" ht="12.75" hidden="false" customHeight="false" outlineLevel="0" collapsed="false">
      <c r="D676" s="110"/>
    </row>
    <row r="677" customFormat="false" ht="12.75" hidden="false" customHeight="false" outlineLevel="0" collapsed="false">
      <c r="D677" s="110"/>
    </row>
    <row r="678" customFormat="false" ht="12.75" hidden="false" customHeight="false" outlineLevel="0" collapsed="false">
      <c r="D678" s="110"/>
    </row>
    <row r="679" customFormat="false" ht="12.75" hidden="false" customHeight="false" outlineLevel="0" collapsed="false">
      <c r="D679" s="110"/>
    </row>
    <row r="680" customFormat="false" ht="12.75" hidden="false" customHeight="false" outlineLevel="0" collapsed="false">
      <c r="D680" s="110"/>
    </row>
    <row r="681" customFormat="false" ht="12.75" hidden="false" customHeight="false" outlineLevel="0" collapsed="false">
      <c r="D681" s="110"/>
    </row>
    <row r="682" customFormat="false" ht="12.75" hidden="false" customHeight="false" outlineLevel="0" collapsed="false">
      <c r="D682" s="110"/>
    </row>
    <row r="683" customFormat="false" ht="12.75" hidden="false" customHeight="false" outlineLevel="0" collapsed="false">
      <c r="D683" s="110"/>
    </row>
    <row r="684" customFormat="false" ht="12.75" hidden="false" customHeight="false" outlineLevel="0" collapsed="false">
      <c r="D684" s="110"/>
    </row>
    <row r="685" customFormat="false" ht="12.75" hidden="false" customHeight="false" outlineLevel="0" collapsed="false">
      <c r="D685" s="110"/>
    </row>
    <row r="686" customFormat="false" ht="12.75" hidden="false" customHeight="false" outlineLevel="0" collapsed="false">
      <c r="D686" s="110"/>
    </row>
    <row r="687" customFormat="false" ht="12.75" hidden="false" customHeight="false" outlineLevel="0" collapsed="false">
      <c r="D687" s="110"/>
    </row>
    <row r="688" customFormat="false" ht="12.75" hidden="false" customHeight="false" outlineLevel="0" collapsed="false">
      <c r="D688" s="110"/>
    </row>
    <row r="689" customFormat="false" ht="12.75" hidden="false" customHeight="false" outlineLevel="0" collapsed="false">
      <c r="D689" s="110"/>
    </row>
    <row r="690" customFormat="false" ht="12.75" hidden="false" customHeight="false" outlineLevel="0" collapsed="false">
      <c r="D690" s="110"/>
    </row>
    <row r="691" customFormat="false" ht="12.75" hidden="false" customHeight="false" outlineLevel="0" collapsed="false">
      <c r="D691" s="110"/>
    </row>
    <row r="692" customFormat="false" ht="12.75" hidden="false" customHeight="false" outlineLevel="0" collapsed="false">
      <c r="D692" s="110"/>
    </row>
    <row r="693" customFormat="false" ht="12.75" hidden="false" customHeight="false" outlineLevel="0" collapsed="false">
      <c r="D693" s="110"/>
    </row>
    <row r="694" customFormat="false" ht="12.75" hidden="false" customHeight="false" outlineLevel="0" collapsed="false">
      <c r="D694" s="110"/>
    </row>
    <row r="695" customFormat="false" ht="12.75" hidden="false" customHeight="false" outlineLevel="0" collapsed="false">
      <c r="D695" s="110"/>
    </row>
    <row r="696" customFormat="false" ht="12.75" hidden="false" customHeight="false" outlineLevel="0" collapsed="false">
      <c r="D696" s="110"/>
    </row>
    <row r="697" customFormat="false" ht="12.75" hidden="false" customHeight="false" outlineLevel="0" collapsed="false">
      <c r="D697" s="110"/>
    </row>
    <row r="698" customFormat="false" ht="12.75" hidden="false" customHeight="false" outlineLevel="0" collapsed="false">
      <c r="D698" s="110"/>
    </row>
    <row r="699" customFormat="false" ht="12.75" hidden="false" customHeight="false" outlineLevel="0" collapsed="false">
      <c r="D699" s="110"/>
    </row>
    <row r="700" customFormat="false" ht="12.75" hidden="false" customHeight="false" outlineLevel="0" collapsed="false">
      <c r="D700" s="110"/>
    </row>
    <row r="701" customFormat="false" ht="12.75" hidden="false" customHeight="false" outlineLevel="0" collapsed="false">
      <c r="D701" s="110"/>
    </row>
    <row r="702" customFormat="false" ht="12.75" hidden="false" customHeight="false" outlineLevel="0" collapsed="false">
      <c r="D702" s="110"/>
    </row>
    <row r="703" customFormat="false" ht="12.75" hidden="false" customHeight="false" outlineLevel="0" collapsed="false">
      <c r="D703" s="110"/>
    </row>
    <row r="704" customFormat="false" ht="12.75" hidden="false" customHeight="false" outlineLevel="0" collapsed="false">
      <c r="D704" s="110"/>
    </row>
    <row r="705" customFormat="false" ht="12.75" hidden="false" customHeight="false" outlineLevel="0" collapsed="false">
      <c r="D705" s="110"/>
    </row>
    <row r="706" customFormat="false" ht="12.75" hidden="false" customHeight="false" outlineLevel="0" collapsed="false">
      <c r="D706" s="110"/>
    </row>
    <row r="707" customFormat="false" ht="12.75" hidden="false" customHeight="false" outlineLevel="0" collapsed="false">
      <c r="D707" s="110"/>
    </row>
    <row r="708" customFormat="false" ht="12.75" hidden="false" customHeight="false" outlineLevel="0" collapsed="false">
      <c r="D708" s="110"/>
    </row>
    <row r="709" customFormat="false" ht="12.75" hidden="false" customHeight="false" outlineLevel="0" collapsed="false">
      <c r="D709" s="110"/>
    </row>
    <row r="710" customFormat="false" ht="12.75" hidden="false" customHeight="false" outlineLevel="0" collapsed="false">
      <c r="D710" s="110"/>
    </row>
    <row r="711" customFormat="false" ht="12.75" hidden="false" customHeight="false" outlineLevel="0" collapsed="false">
      <c r="D711" s="110"/>
    </row>
    <row r="712" customFormat="false" ht="12.75" hidden="false" customHeight="false" outlineLevel="0" collapsed="false">
      <c r="D712" s="110"/>
    </row>
    <row r="713" customFormat="false" ht="12.75" hidden="false" customHeight="false" outlineLevel="0" collapsed="false">
      <c r="D713" s="110"/>
    </row>
    <row r="714" customFormat="false" ht="12.75" hidden="false" customHeight="false" outlineLevel="0" collapsed="false">
      <c r="D714" s="110"/>
    </row>
    <row r="715" customFormat="false" ht="12.75" hidden="false" customHeight="false" outlineLevel="0" collapsed="false">
      <c r="D715" s="110"/>
    </row>
    <row r="716" customFormat="false" ht="12.75" hidden="false" customHeight="false" outlineLevel="0" collapsed="false">
      <c r="D716" s="110"/>
    </row>
    <row r="717" customFormat="false" ht="12.75" hidden="false" customHeight="false" outlineLevel="0" collapsed="false">
      <c r="D717" s="110"/>
    </row>
    <row r="718" customFormat="false" ht="12.75" hidden="false" customHeight="false" outlineLevel="0" collapsed="false">
      <c r="D718" s="110"/>
    </row>
    <row r="719" customFormat="false" ht="12.75" hidden="false" customHeight="false" outlineLevel="0" collapsed="false">
      <c r="D719" s="110"/>
    </row>
    <row r="720" customFormat="false" ht="12.75" hidden="false" customHeight="false" outlineLevel="0" collapsed="false">
      <c r="D720" s="110"/>
    </row>
    <row r="721" customFormat="false" ht="12.75" hidden="false" customHeight="false" outlineLevel="0" collapsed="false">
      <c r="D721" s="110"/>
    </row>
    <row r="722" customFormat="false" ht="12.75" hidden="false" customHeight="false" outlineLevel="0" collapsed="false">
      <c r="D722" s="110"/>
    </row>
    <row r="723" customFormat="false" ht="12.75" hidden="false" customHeight="false" outlineLevel="0" collapsed="false">
      <c r="D723" s="110"/>
    </row>
    <row r="724" customFormat="false" ht="12.75" hidden="false" customHeight="false" outlineLevel="0" collapsed="false">
      <c r="D724" s="110"/>
    </row>
    <row r="725" customFormat="false" ht="12.75" hidden="false" customHeight="false" outlineLevel="0" collapsed="false">
      <c r="D725" s="110"/>
    </row>
    <row r="726" customFormat="false" ht="12.75" hidden="false" customHeight="false" outlineLevel="0" collapsed="false">
      <c r="D726" s="110"/>
    </row>
    <row r="727" customFormat="false" ht="12.75" hidden="false" customHeight="false" outlineLevel="0" collapsed="false">
      <c r="D727" s="110"/>
    </row>
    <row r="728" customFormat="false" ht="12.75" hidden="false" customHeight="false" outlineLevel="0" collapsed="false">
      <c r="D728" s="110"/>
    </row>
    <row r="729" customFormat="false" ht="12.75" hidden="false" customHeight="false" outlineLevel="0" collapsed="false">
      <c r="D729" s="110"/>
    </row>
    <row r="730" customFormat="false" ht="12.75" hidden="false" customHeight="false" outlineLevel="0" collapsed="false">
      <c r="D730" s="110"/>
    </row>
    <row r="731" customFormat="false" ht="12.75" hidden="false" customHeight="false" outlineLevel="0" collapsed="false">
      <c r="D731" s="110"/>
    </row>
    <row r="732" customFormat="false" ht="12.75" hidden="false" customHeight="false" outlineLevel="0" collapsed="false">
      <c r="D732" s="110"/>
    </row>
    <row r="733" customFormat="false" ht="12.75" hidden="false" customHeight="false" outlineLevel="0" collapsed="false">
      <c r="D733" s="110"/>
    </row>
    <row r="734" customFormat="false" ht="12.75" hidden="false" customHeight="false" outlineLevel="0" collapsed="false">
      <c r="D734" s="110"/>
    </row>
    <row r="735" customFormat="false" ht="12.75" hidden="false" customHeight="false" outlineLevel="0" collapsed="false">
      <c r="D735" s="110"/>
    </row>
    <row r="736" customFormat="false" ht="12.75" hidden="false" customHeight="false" outlineLevel="0" collapsed="false">
      <c r="D736" s="110"/>
    </row>
    <row r="737" customFormat="false" ht="12.75" hidden="false" customHeight="false" outlineLevel="0" collapsed="false">
      <c r="D737" s="110"/>
    </row>
    <row r="738" customFormat="false" ht="12.75" hidden="false" customHeight="false" outlineLevel="0" collapsed="false">
      <c r="D738" s="110"/>
    </row>
    <row r="739" customFormat="false" ht="12.75" hidden="false" customHeight="false" outlineLevel="0" collapsed="false">
      <c r="D739" s="110"/>
    </row>
    <row r="740" customFormat="false" ht="12.75" hidden="false" customHeight="false" outlineLevel="0" collapsed="false">
      <c r="D740" s="110"/>
    </row>
    <row r="741" customFormat="false" ht="12.75" hidden="false" customHeight="false" outlineLevel="0" collapsed="false">
      <c r="D741" s="110"/>
    </row>
    <row r="742" customFormat="false" ht="12.75" hidden="false" customHeight="false" outlineLevel="0" collapsed="false">
      <c r="D742" s="110"/>
    </row>
    <row r="743" customFormat="false" ht="12.75" hidden="false" customHeight="false" outlineLevel="0" collapsed="false">
      <c r="D743" s="110"/>
    </row>
    <row r="744" customFormat="false" ht="12.75" hidden="false" customHeight="false" outlineLevel="0" collapsed="false">
      <c r="D744" s="110"/>
    </row>
    <row r="745" customFormat="false" ht="12.75" hidden="false" customHeight="false" outlineLevel="0" collapsed="false">
      <c r="D745" s="110"/>
    </row>
    <row r="746" customFormat="false" ht="12.75" hidden="false" customHeight="false" outlineLevel="0" collapsed="false">
      <c r="D746" s="110"/>
    </row>
    <row r="747" customFormat="false" ht="12.75" hidden="false" customHeight="false" outlineLevel="0" collapsed="false">
      <c r="D747" s="110"/>
    </row>
    <row r="748" customFormat="false" ht="12.75" hidden="false" customHeight="false" outlineLevel="0" collapsed="false">
      <c r="D748" s="110"/>
    </row>
    <row r="749" customFormat="false" ht="12.75" hidden="false" customHeight="false" outlineLevel="0" collapsed="false">
      <c r="D749" s="110"/>
    </row>
    <row r="750" customFormat="false" ht="12.75" hidden="false" customHeight="false" outlineLevel="0" collapsed="false">
      <c r="D750" s="110"/>
    </row>
    <row r="751" customFormat="false" ht="12.75" hidden="false" customHeight="false" outlineLevel="0" collapsed="false">
      <c r="D751" s="110"/>
    </row>
    <row r="752" customFormat="false" ht="12.75" hidden="false" customHeight="false" outlineLevel="0" collapsed="false">
      <c r="D752" s="110"/>
    </row>
    <row r="753" customFormat="false" ht="12.75" hidden="false" customHeight="false" outlineLevel="0" collapsed="false">
      <c r="D753" s="110"/>
    </row>
    <row r="754" customFormat="false" ht="12.75" hidden="false" customHeight="false" outlineLevel="0" collapsed="false">
      <c r="D754" s="110"/>
    </row>
    <row r="755" customFormat="false" ht="12.75" hidden="false" customHeight="false" outlineLevel="0" collapsed="false">
      <c r="D755" s="110"/>
    </row>
    <row r="756" customFormat="false" ht="12.75" hidden="false" customHeight="false" outlineLevel="0" collapsed="false">
      <c r="D756" s="110"/>
    </row>
    <row r="757" customFormat="false" ht="12.75" hidden="false" customHeight="false" outlineLevel="0" collapsed="false">
      <c r="D757" s="110"/>
    </row>
    <row r="758" customFormat="false" ht="12.75" hidden="false" customHeight="false" outlineLevel="0" collapsed="false">
      <c r="D758" s="110"/>
    </row>
    <row r="759" customFormat="false" ht="12.75" hidden="false" customHeight="false" outlineLevel="0" collapsed="false">
      <c r="D759" s="110"/>
    </row>
    <row r="760" customFormat="false" ht="12.75" hidden="false" customHeight="false" outlineLevel="0" collapsed="false">
      <c r="D760" s="110"/>
    </row>
    <row r="761" customFormat="false" ht="12.75" hidden="false" customHeight="false" outlineLevel="0" collapsed="false">
      <c r="D761" s="110"/>
    </row>
    <row r="762" customFormat="false" ht="12.75" hidden="false" customHeight="false" outlineLevel="0" collapsed="false">
      <c r="D762" s="110"/>
    </row>
    <row r="763" customFormat="false" ht="12.75" hidden="false" customHeight="false" outlineLevel="0" collapsed="false">
      <c r="D763" s="110"/>
    </row>
    <row r="764" customFormat="false" ht="12.75" hidden="false" customHeight="false" outlineLevel="0" collapsed="false">
      <c r="D764" s="110"/>
    </row>
    <row r="765" customFormat="false" ht="12.75" hidden="false" customHeight="false" outlineLevel="0" collapsed="false">
      <c r="D765" s="110"/>
    </row>
    <row r="766" customFormat="false" ht="12.75" hidden="false" customHeight="false" outlineLevel="0" collapsed="false">
      <c r="D766" s="110"/>
    </row>
    <row r="767" customFormat="false" ht="12.75" hidden="false" customHeight="false" outlineLevel="0" collapsed="false">
      <c r="D767" s="110"/>
    </row>
    <row r="768" customFormat="false" ht="12.75" hidden="false" customHeight="false" outlineLevel="0" collapsed="false">
      <c r="D768" s="110"/>
    </row>
    <row r="769" customFormat="false" ht="12.75" hidden="false" customHeight="false" outlineLevel="0" collapsed="false">
      <c r="D769" s="110"/>
    </row>
    <row r="770" customFormat="false" ht="12.75" hidden="false" customHeight="false" outlineLevel="0" collapsed="false">
      <c r="D770" s="110"/>
    </row>
    <row r="771" customFormat="false" ht="12.75" hidden="false" customHeight="false" outlineLevel="0" collapsed="false">
      <c r="D771" s="110"/>
    </row>
    <row r="772" customFormat="false" ht="12.75" hidden="false" customHeight="false" outlineLevel="0" collapsed="false">
      <c r="D772" s="110"/>
    </row>
    <row r="773" customFormat="false" ht="12.75" hidden="false" customHeight="false" outlineLevel="0" collapsed="false">
      <c r="D773" s="110"/>
    </row>
    <row r="774" customFormat="false" ht="12.75" hidden="false" customHeight="false" outlineLevel="0" collapsed="false">
      <c r="D774" s="110"/>
    </row>
    <row r="775" customFormat="false" ht="12.75" hidden="false" customHeight="false" outlineLevel="0" collapsed="false">
      <c r="D775" s="110"/>
    </row>
    <row r="776" customFormat="false" ht="12.75" hidden="false" customHeight="false" outlineLevel="0" collapsed="false">
      <c r="D776" s="110"/>
    </row>
    <row r="777" customFormat="false" ht="12.75" hidden="false" customHeight="false" outlineLevel="0" collapsed="false">
      <c r="D777" s="110"/>
    </row>
    <row r="778" customFormat="false" ht="12.75" hidden="false" customHeight="false" outlineLevel="0" collapsed="false">
      <c r="D778" s="110"/>
    </row>
    <row r="779" customFormat="false" ht="12.75" hidden="false" customHeight="false" outlineLevel="0" collapsed="false">
      <c r="D779" s="110"/>
    </row>
    <row r="780" customFormat="false" ht="12.75" hidden="false" customHeight="false" outlineLevel="0" collapsed="false">
      <c r="D780" s="110"/>
    </row>
    <row r="781" customFormat="false" ht="12.75" hidden="false" customHeight="false" outlineLevel="0" collapsed="false">
      <c r="D781" s="110"/>
    </row>
    <row r="782" customFormat="false" ht="12.75" hidden="false" customHeight="false" outlineLevel="0" collapsed="false">
      <c r="D782" s="110"/>
    </row>
    <row r="783" customFormat="false" ht="12.75" hidden="false" customHeight="false" outlineLevel="0" collapsed="false">
      <c r="D783" s="110"/>
    </row>
    <row r="784" customFormat="false" ht="12.75" hidden="false" customHeight="false" outlineLevel="0" collapsed="false">
      <c r="D784" s="110"/>
    </row>
    <row r="785" customFormat="false" ht="12.75" hidden="false" customHeight="false" outlineLevel="0" collapsed="false">
      <c r="D785" s="110"/>
    </row>
    <row r="786" customFormat="false" ht="12.75" hidden="false" customHeight="false" outlineLevel="0" collapsed="false">
      <c r="D786" s="110"/>
    </row>
    <row r="787" customFormat="false" ht="12.75" hidden="false" customHeight="false" outlineLevel="0" collapsed="false">
      <c r="D787" s="110"/>
    </row>
    <row r="788" customFormat="false" ht="12.75" hidden="false" customHeight="false" outlineLevel="0" collapsed="false">
      <c r="D788" s="110"/>
    </row>
    <row r="789" customFormat="false" ht="12.75" hidden="false" customHeight="false" outlineLevel="0" collapsed="false">
      <c r="D789" s="110"/>
    </row>
    <row r="790" customFormat="false" ht="12.75" hidden="false" customHeight="false" outlineLevel="0" collapsed="false">
      <c r="D790" s="110"/>
    </row>
    <row r="791" customFormat="false" ht="12.75" hidden="false" customHeight="false" outlineLevel="0" collapsed="false">
      <c r="D791" s="110"/>
    </row>
    <row r="792" customFormat="false" ht="12.75" hidden="false" customHeight="false" outlineLevel="0" collapsed="false">
      <c r="D792" s="110"/>
    </row>
    <row r="793" customFormat="false" ht="12.75" hidden="false" customHeight="false" outlineLevel="0" collapsed="false">
      <c r="D793" s="110"/>
    </row>
    <row r="794" customFormat="false" ht="12.75" hidden="false" customHeight="false" outlineLevel="0" collapsed="false">
      <c r="D794" s="110"/>
    </row>
    <row r="795" customFormat="false" ht="12.75" hidden="false" customHeight="false" outlineLevel="0" collapsed="false">
      <c r="D795" s="110"/>
    </row>
    <row r="796" customFormat="false" ht="12.75" hidden="false" customHeight="false" outlineLevel="0" collapsed="false">
      <c r="D796" s="110"/>
    </row>
    <row r="797" customFormat="false" ht="12.75" hidden="false" customHeight="false" outlineLevel="0" collapsed="false">
      <c r="D797" s="110"/>
    </row>
    <row r="798" customFormat="false" ht="12.75" hidden="false" customHeight="false" outlineLevel="0" collapsed="false">
      <c r="D798" s="110"/>
    </row>
    <row r="799" customFormat="false" ht="12.75" hidden="false" customHeight="false" outlineLevel="0" collapsed="false">
      <c r="D799" s="110"/>
    </row>
    <row r="800" customFormat="false" ht="12.75" hidden="false" customHeight="false" outlineLevel="0" collapsed="false">
      <c r="D800" s="110"/>
    </row>
    <row r="801" customFormat="false" ht="12.75" hidden="false" customHeight="false" outlineLevel="0" collapsed="false">
      <c r="D801" s="110"/>
    </row>
    <row r="802" customFormat="false" ht="12.75" hidden="false" customHeight="false" outlineLevel="0" collapsed="false">
      <c r="D802" s="110"/>
    </row>
    <row r="803" customFormat="false" ht="12.75" hidden="false" customHeight="false" outlineLevel="0" collapsed="false">
      <c r="D803" s="110"/>
    </row>
    <row r="804" customFormat="false" ht="12.75" hidden="false" customHeight="false" outlineLevel="0" collapsed="false">
      <c r="D804" s="110"/>
    </row>
    <row r="805" customFormat="false" ht="12.75" hidden="false" customHeight="false" outlineLevel="0" collapsed="false">
      <c r="D805" s="110"/>
    </row>
    <row r="806" customFormat="false" ht="12.75" hidden="false" customHeight="false" outlineLevel="0" collapsed="false">
      <c r="D806" s="110"/>
    </row>
    <row r="807" customFormat="false" ht="12.75" hidden="false" customHeight="false" outlineLevel="0" collapsed="false">
      <c r="D807" s="110"/>
    </row>
    <row r="808" customFormat="false" ht="12.75" hidden="false" customHeight="false" outlineLevel="0" collapsed="false">
      <c r="D808" s="110"/>
    </row>
    <row r="809" customFormat="false" ht="12.75" hidden="false" customHeight="false" outlineLevel="0" collapsed="false">
      <c r="D809" s="110"/>
    </row>
    <row r="810" customFormat="false" ht="12.75" hidden="false" customHeight="false" outlineLevel="0" collapsed="false">
      <c r="D810" s="110"/>
    </row>
    <row r="811" customFormat="false" ht="12.75" hidden="false" customHeight="false" outlineLevel="0" collapsed="false">
      <c r="D811" s="110"/>
    </row>
    <row r="812" customFormat="false" ht="12.75" hidden="false" customHeight="false" outlineLevel="0" collapsed="false">
      <c r="D812" s="110"/>
    </row>
    <row r="813" customFormat="false" ht="12.75" hidden="false" customHeight="false" outlineLevel="0" collapsed="false">
      <c r="D813" s="110"/>
    </row>
    <row r="814" customFormat="false" ht="12.75" hidden="false" customHeight="false" outlineLevel="0" collapsed="false">
      <c r="D814" s="110"/>
    </row>
    <row r="815" customFormat="false" ht="12.75" hidden="false" customHeight="false" outlineLevel="0" collapsed="false">
      <c r="D815" s="110"/>
    </row>
    <row r="816" customFormat="false" ht="12.75" hidden="false" customHeight="false" outlineLevel="0" collapsed="false">
      <c r="D816" s="110"/>
    </row>
    <row r="817" customFormat="false" ht="12.75" hidden="false" customHeight="false" outlineLevel="0" collapsed="false">
      <c r="D817" s="110"/>
    </row>
    <row r="818" customFormat="false" ht="12.75" hidden="false" customHeight="false" outlineLevel="0" collapsed="false">
      <c r="D818" s="110"/>
    </row>
    <row r="819" customFormat="false" ht="12.75" hidden="false" customHeight="false" outlineLevel="0" collapsed="false">
      <c r="D819" s="110"/>
    </row>
    <row r="820" customFormat="false" ht="12.75" hidden="false" customHeight="false" outlineLevel="0" collapsed="false">
      <c r="D820" s="110"/>
    </row>
    <row r="821" customFormat="false" ht="12.75" hidden="false" customHeight="false" outlineLevel="0" collapsed="false">
      <c r="D821" s="110"/>
    </row>
    <row r="822" customFormat="false" ht="12.75" hidden="false" customHeight="false" outlineLevel="0" collapsed="false">
      <c r="D822" s="110"/>
    </row>
    <row r="823" customFormat="false" ht="12.75" hidden="false" customHeight="false" outlineLevel="0" collapsed="false">
      <c r="D823" s="110"/>
    </row>
    <row r="824" customFormat="false" ht="12.75" hidden="false" customHeight="false" outlineLevel="0" collapsed="false">
      <c r="D824" s="110"/>
    </row>
    <row r="825" customFormat="false" ht="12.75" hidden="false" customHeight="false" outlineLevel="0" collapsed="false">
      <c r="D825" s="110"/>
    </row>
    <row r="826" customFormat="false" ht="12.75" hidden="false" customHeight="false" outlineLevel="0" collapsed="false">
      <c r="D826" s="110"/>
    </row>
    <row r="827" customFormat="false" ht="12.75" hidden="false" customHeight="false" outlineLevel="0" collapsed="false">
      <c r="D827" s="110"/>
    </row>
    <row r="828" customFormat="false" ht="12.75" hidden="false" customHeight="false" outlineLevel="0" collapsed="false">
      <c r="D828" s="110"/>
    </row>
    <row r="829" customFormat="false" ht="12.75" hidden="false" customHeight="false" outlineLevel="0" collapsed="false">
      <c r="D829" s="110"/>
    </row>
    <row r="830" customFormat="false" ht="12.75" hidden="false" customHeight="false" outlineLevel="0" collapsed="false">
      <c r="D830" s="110"/>
    </row>
    <row r="831" customFormat="false" ht="12.75" hidden="false" customHeight="false" outlineLevel="0" collapsed="false">
      <c r="D831" s="110"/>
    </row>
    <row r="832" customFormat="false" ht="12.75" hidden="false" customHeight="false" outlineLevel="0" collapsed="false">
      <c r="D832" s="110"/>
    </row>
    <row r="833" customFormat="false" ht="12.75" hidden="false" customHeight="false" outlineLevel="0" collapsed="false">
      <c r="D833" s="110"/>
    </row>
    <row r="834" customFormat="false" ht="12.75" hidden="false" customHeight="false" outlineLevel="0" collapsed="false">
      <c r="D834" s="110"/>
    </row>
    <row r="835" customFormat="false" ht="12.75" hidden="false" customHeight="false" outlineLevel="0" collapsed="false">
      <c r="D835" s="110"/>
    </row>
    <row r="836" customFormat="false" ht="12.75" hidden="false" customHeight="false" outlineLevel="0" collapsed="false">
      <c r="D836" s="110"/>
    </row>
    <row r="837" customFormat="false" ht="12.75" hidden="false" customHeight="false" outlineLevel="0" collapsed="false">
      <c r="D837" s="110"/>
    </row>
    <row r="838" customFormat="false" ht="12.75" hidden="false" customHeight="false" outlineLevel="0" collapsed="false">
      <c r="D838" s="110"/>
    </row>
    <row r="839" customFormat="false" ht="12.75" hidden="false" customHeight="false" outlineLevel="0" collapsed="false">
      <c r="D839" s="110"/>
    </row>
    <row r="840" customFormat="false" ht="12.75" hidden="false" customHeight="false" outlineLevel="0" collapsed="false">
      <c r="D840" s="110"/>
    </row>
    <row r="841" customFormat="false" ht="12.75" hidden="false" customHeight="false" outlineLevel="0" collapsed="false">
      <c r="D841" s="110"/>
    </row>
    <row r="842" customFormat="false" ht="12.75" hidden="false" customHeight="false" outlineLevel="0" collapsed="false">
      <c r="D842" s="110"/>
    </row>
    <row r="843" customFormat="false" ht="12.75" hidden="false" customHeight="false" outlineLevel="0" collapsed="false">
      <c r="D843" s="110"/>
    </row>
    <row r="844" customFormat="false" ht="12.75" hidden="false" customHeight="false" outlineLevel="0" collapsed="false">
      <c r="D844" s="110"/>
    </row>
    <row r="845" customFormat="false" ht="12.75" hidden="false" customHeight="false" outlineLevel="0" collapsed="false">
      <c r="D845" s="110"/>
    </row>
    <row r="846" customFormat="false" ht="12.75" hidden="false" customHeight="false" outlineLevel="0" collapsed="false">
      <c r="D846" s="110"/>
    </row>
    <row r="847" customFormat="false" ht="12.75" hidden="false" customHeight="false" outlineLevel="0" collapsed="false">
      <c r="D847" s="110"/>
    </row>
    <row r="848" customFormat="false" ht="12.75" hidden="false" customHeight="false" outlineLevel="0" collapsed="false">
      <c r="D848" s="110"/>
    </row>
    <row r="849" customFormat="false" ht="12.75" hidden="false" customHeight="false" outlineLevel="0" collapsed="false">
      <c r="D849" s="110"/>
    </row>
    <row r="850" customFormat="false" ht="12.75" hidden="false" customHeight="false" outlineLevel="0" collapsed="false">
      <c r="D850" s="110"/>
    </row>
    <row r="851" customFormat="false" ht="12.75" hidden="false" customHeight="false" outlineLevel="0" collapsed="false">
      <c r="D851" s="110"/>
    </row>
    <row r="852" customFormat="false" ht="12.75" hidden="false" customHeight="false" outlineLevel="0" collapsed="false">
      <c r="D852" s="110"/>
    </row>
    <row r="853" customFormat="false" ht="12.75" hidden="false" customHeight="false" outlineLevel="0" collapsed="false">
      <c r="D853" s="110"/>
    </row>
    <row r="854" customFormat="false" ht="12.75" hidden="false" customHeight="false" outlineLevel="0" collapsed="false">
      <c r="D854" s="110"/>
    </row>
    <row r="855" customFormat="false" ht="12.75" hidden="false" customHeight="false" outlineLevel="0" collapsed="false">
      <c r="D855" s="110"/>
    </row>
    <row r="856" customFormat="false" ht="12.75" hidden="false" customHeight="false" outlineLevel="0" collapsed="false">
      <c r="D856" s="110"/>
    </row>
    <row r="857" customFormat="false" ht="12.75" hidden="false" customHeight="false" outlineLevel="0" collapsed="false">
      <c r="D857" s="110"/>
    </row>
    <row r="858" customFormat="false" ht="12.75" hidden="false" customHeight="false" outlineLevel="0" collapsed="false">
      <c r="D858" s="110"/>
    </row>
    <row r="859" customFormat="false" ht="12.75" hidden="false" customHeight="false" outlineLevel="0" collapsed="false">
      <c r="D859" s="110"/>
    </row>
    <row r="860" customFormat="false" ht="12.75" hidden="false" customHeight="false" outlineLevel="0" collapsed="false">
      <c r="D860" s="110"/>
    </row>
    <row r="861" customFormat="false" ht="12.75" hidden="false" customHeight="false" outlineLevel="0" collapsed="false">
      <c r="D861" s="110"/>
    </row>
    <row r="862" customFormat="false" ht="12.75" hidden="false" customHeight="false" outlineLevel="0" collapsed="false">
      <c r="D862" s="110"/>
    </row>
    <row r="863" customFormat="false" ht="12.75" hidden="false" customHeight="false" outlineLevel="0" collapsed="false">
      <c r="D863" s="110"/>
    </row>
    <row r="864" customFormat="false" ht="12.75" hidden="false" customHeight="false" outlineLevel="0" collapsed="false">
      <c r="D864" s="110"/>
    </row>
    <row r="865" customFormat="false" ht="12.75" hidden="false" customHeight="false" outlineLevel="0" collapsed="false">
      <c r="D865" s="110"/>
    </row>
    <row r="866" customFormat="false" ht="12.75" hidden="false" customHeight="false" outlineLevel="0" collapsed="false">
      <c r="D866" s="110"/>
    </row>
    <row r="867" customFormat="false" ht="12.75" hidden="false" customHeight="false" outlineLevel="0" collapsed="false">
      <c r="D867" s="110"/>
    </row>
    <row r="868" customFormat="false" ht="12.75" hidden="false" customHeight="false" outlineLevel="0" collapsed="false">
      <c r="D868" s="110"/>
    </row>
    <row r="869" customFormat="false" ht="12.75" hidden="false" customHeight="false" outlineLevel="0" collapsed="false">
      <c r="D869" s="110"/>
    </row>
    <row r="870" customFormat="false" ht="12.75" hidden="false" customHeight="false" outlineLevel="0" collapsed="false">
      <c r="D870" s="110"/>
    </row>
    <row r="871" customFormat="false" ht="12.75" hidden="false" customHeight="false" outlineLevel="0" collapsed="false">
      <c r="D871" s="110"/>
    </row>
    <row r="872" customFormat="false" ht="12.75" hidden="false" customHeight="false" outlineLevel="0" collapsed="false">
      <c r="D872" s="110"/>
    </row>
    <row r="873" customFormat="false" ht="12.75" hidden="false" customHeight="false" outlineLevel="0" collapsed="false">
      <c r="D873" s="110"/>
    </row>
    <row r="874" customFormat="false" ht="12.75" hidden="false" customHeight="false" outlineLevel="0" collapsed="false">
      <c r="D874" s="110"/>
    </row>
    <row r="875" customFormat="false" ht="12.75" hidden="false" customHeight="false" outlineLevel="0" collapsed="false">
      <c r="D875" s="110"/>
    </row>
    <row r="876" customFormat="false" ht="12.75" hidden="false" customHeight="false" outlineLevel="0" collapsed="false">
      <c r="D876" s="110"/>
    </row>
    <row r="877" customFormat="false" ht="12.75" hidden="false" customHeight="false" outlineLevel="0" collapsed="false">
      <c r="D877" s="110"/>
    </row>
    <row r="878" customFormat="false" ht="12.75" hidden="false" customHeight="false" outlineLevel="0" collapsed="false">
      <c r="D878" s="110"/>
    </row>
    <row r="879" customFormat="false" ht="12.75" hidden="false" customHeight="false" outlineLevel="0" collapsed="false">
      <c r="D879" s="110"/>
    </row>
    <row r="880" customFormat="false" ht="12.75" hidden="false" customHeight="false" outlineLevel="0" collapsed="false">
      <c r="D880" s="110"/>
    </row>
    <row r="881" customFormat="false" ht="12.75" hidden="false" customHeight="false" outlineLevel="0" collapsed="false">
      <c r="D881" s="110"/>
    </row>
    <row r="882" customFormat="false" ht="12.75" hidden="false" customHeight="false" outlineLevel="0" collapsed="false">
      <c r="D882" s="110"/>
    </row>
    <row r="883" customFormat="false" ht="12.75" hidden="false" customHeight="false" outlineLevel="0" collapsed="false">
      <c r="D883" s="110"/>
    </row>
    <row r="884" customFormat="false" ht="12.75" hidden="false" customHeight="false" outlineLevel="0" collapsed="false">
      <c r="D884" s="110"/>
    </row>
    <row r="885" customFormat="false" ht="12.75" hidden="false" customHeight="false" outlineLevel="0" collapsed="false">
      <c r="D885" s="110"/>
    </row>
    <row r="886" customFormat="false" ht="12.75" hidden="false" customHeight="false" outlineLevel="0" collapsed="false">
      <c r="D886" s="110"/>
    </row>
    <row r="887" customFormat="false" ht="12.75" hidden="false" customHeight="false" outlineLevel="0" collapsed="false">
      <c r="D887" s="110"/>
    </row>
    <row r="888" customFormat="false" ht="12.75" hidden="false" customHeight="false" outlineLevel="0" collapsed="false">
      <c r="D888" s="110"/>
    </row>
    <row r="889" customFormat="false" ht="12.75" hidden="false" customHeight="false" outlineLevel="0" collapsed="false">
      <c r="D889" s="110"/>
    </row>
    <row r="890" customFormat="false" ht="12.75" hidden="false" customHeight="false" outlineLevel="0" collapsed="false">
      <c r="D890" s="110"/>
    </row>
    <row r="891" customFormat="false" ht="12.75" hidden="false" customHeight="false" outlineLevel="0" collapsed="false">
      <c r="D891" s="110"/>
    </row>
    <row r="892" customFormat="false" ht="12.75" hidden="false" customHeight="false" outlineLevel="0" collapsed="false">
      <c r="D892" s="110"/>
    </row>
    <row r="893" customFormat="false" ht="12.75" hidden="false" customHeight="false" outlineLevel="0" collapsed="false">
      <c r="D893" s="110"/>
    </row>
    <row r="894" customFormat="false" ht="12.75" hidden="false" customHeight="false" outlineLevel="0" collapsed="false">
      <c r="D894" s="110"/>
    </row>
    <row r="895" customFormat="false" ht="12.75" hidden="false" customHeight="false" outlineLevel="0" collapsed="false">
      <c r="D895" s="110"/>
    </row>
    <row r="896" customFormat="false" ht="12.75" hidden="false" customHeight="false" outlineLevel="0" collapsed="false">
      <c r="D896" s="110"/>
    </row>
    <row r="897" customFormat="false" ht="12.75" hidden="false" customHeight="false" outlineLevel="0" collapsed="false">
      <c r="D897" s="110"/>
    </row>
    <row r="898" customFormat="false" ht="12.75" hidden="false" customHeight="false" outlineLevel="0" collapsed="false">
      <c r="D898" s="110"/>
    </row>
    <row r="899" customFormat="false" ht="12.75" hidden="false" customHeight="false" outlineLevel="0" collapsed="false">
      <c r="D899" s="110"/>
    </row>
    <row r="900" customFormat="false" ht="12.75" hidden="false" customHeight="false" outlineLevel="0" collapsed="false">
      <c r="D900" s="110"/>
    </row>
    <row r="901" customFormat="false" ht="12.75" hidden="false" customHeight="false" outlineLevel="0" collapsed="false">
      <c r="D901" s="110"/>
    </row>
    <row r="902" customFormat="false" ht="12.75" hidden="false" customHeight="false" outlineLevel="0" collapsed="false">
      <c r="D902" s="110"/>
    </row>
    <row r="903" customFormat="false" ht="12.75" hidden="false" customHeight="false" outlineLevel="0" collapsed="false">
      <c r="D903" s="110"/>
    </row>
    <row r="904" customFormat="false" ht="12.75" hidden="false" customHeight="false" outlineLevel="0" collapsed="false">
      <c r="D904" s="110"/>
    </row>
    <row r="905" customFormat="false" ht="12.75" hidden="false" customHeight="false" outlineLevel="0" collapsed="false">
      <c r="D905" s="110"/>
    </row>
    <row r="906" customFormat="false" ht="12.75" hidden="false" customHeight="false" outlineLevel="0" collapsed="false">
      <c r="D906" s="110"/>
    </row>
    <row r="907" customFormat="false" ht="12.75" hidden="false" customHeight="false" outlineLevel="0" collapsed="false">
      <c r="D907" s="110"/>
    </row>
    <row r="908" customFormat="false" ht="12.75" hidden="false" customHeight="false" outlineLevel="0" collapsed="false">
      <c r="D908" s="110"/>
    </row>
    <row r="909" customFormat="false" ht="12.75" hidden="false" customHeight="false" outlineLevel="0" collapsed="false">
      <c r="D909" s="110"/>
    </row>
    <row r="910" customFormat="false" ht="12.75" hidden="false" customHeight="false" outlineLevel="0" collapsed="false">
      <c r="D910" s="110"/>
    </row>
    <row r="911" customFormat="false" ht="12.75" hidden="false" customHeight="false" outlineLevel="0" collapsed="false">
      <c r="D911" s="110"/>
    </row>
    <row r="912" customFormat="false" ht="12.75" hidden="false" customHeight="false" outlineLevel="0" collapsed="false">
      <c r="D912" s="110"/>
    </row>
    <row r="913" customFormat="false" ht="12.75" hidden="false" customHeight="false" outlineLevel="0" collapsed="false">
      <c r="D913" s="110"/>
    </row>
    <row r="914" customFormat="false" ht="12.75" hidden="false" customHeight="false" outlineLevel="0" collapsed="false">
      <c r="D914" s="110"/>
    </row>
    <row r="915" customFormat="false" ht="12.75" hidden="false" customHeight="false" outlineLevel="0" collapsed="false">
      <c r="D915" s="110"/>
    </row>
    <row r="916" customFormat="false" ht="12.75" hidden="false" customHeight="false" outlineLevel="0" collapsed="false">
      <c r="D916" s="110"/>
    </row>
    <row r="917" customFormat="false" ht="12.75" hidden="false" customHeight="false" outlineLevel="0" collapsed="false">
      <c r="D917" s="110"/>
    </row>
    <row r="918" customFormat="false" ht="12.75" hidden="false" customHeight="false" outlineLevel="0" collapsed="false">
      <c r="D918" s="110"/>
    </row>
    <row r="919" customFormat="false" ht="12.75" hidden="false" customHeight="false" outlineLevel="0" collapsed="false">
      <c r="D919" s="110"/>
    </row>
    <row r="920" customFormat="false" ht="12.75" hidden="false" customHeight="false" outlineLevel="0" collapsed="false">
      <c r="D920" s="110"/>
    </row>
    <row r="921" customFormat="false" ht="12.75" hidden="false" customHeight="false" outlineLevel="0" collapsed="false">
      <c r="D921" s="110"/>
    </row>
    <row r="922" customFormat="false" ht="12.75" hidden="false" customHeight="false" outlineLevel="0" collapsed="false">
      <c r="D922" s="110"/>
    </row>
    <row r="923" customFormat="false" ht="12.75" hidden="false" customHeight="false" outlineLevel="0" collapsed="false">
      <c r="D923" s="110"/>
    </row>
    <row r="924" customFormat="false" ht="12.75" hidden="false" customHeight="false" outlineLevel="0" collapsed="false">
      <c r="D924" s="110"/>
    </row>
    <row r="925" customFormat="false" ht="12.75" hidden="false" customHeight="false" outlineLevel="0" collapsed="false">
      <c r="D925" s="110"/>
    </row>
    <row r="926" customFormat="false" ht="12.75" hidden="false" customHeight="false" outlineLevel="0" collapsed="false">
      <c r="D926" s="110"/>
    </row>
    <row r="927" customFormat="false" ht="12.75" hidden="false" customHeight="false" outlineLevel="0" collapsed="false">
      <c r="D927" s="110"/>
    </row>
    <row r="928" customFormat="false" ht="12.75" hidden="false" customHeight="false" outlineLevel="0" collapsed="false">
      <c r="D928" s="110"/>
    </row>
    <row r="929" customFormat="false" ht="12.75" hidden="false" customHeight="false" outlineLevel="0" collapsed="false">
      <c r="D929" s="110"/>
    </row>
    <row r="930" customFormat="false" ht="12.75" hidden="false" customHeight="false" outlineLevel="0" collapsed="false">
      <c r="D930" s="110"/>
    </row>
    <row r="931" customFormat="false" ht="12.75" hidden="false" customHeight="false" outlineLevel="0" collapsed="false">
      <c r="D931" s="110"/>
    </row>
    <row r="932" customFormat="false" ht="12.75" hidden="false" customHeight="false" outlineLevel="0" collapsed="false">
      <c r="D932" s="110"/>
    </row>
    <row r="933" customFormat="false" ht="12.75" hidden="false" customHeight="false" outlineLevel="0" collapsed="false">
      <c r="D933" s="110"/>
    </row>
    <row r="934" customFormat="false" ht="12.75" hidden="false" customHeight="false" outlineLevel="0" collapsed="false">
      <c r="D934" s="110"/>
    </row>
    <row r="935" customFormat="false" ht="12.75" hidden="false" customHeight="false" outlineLevel="0" collapsed="false">
      <c r="D935" s="110"/>
    </row>
    <row r="936" customFormat="false" ht="12.75" hidden="false" customHeight="false" outlineLevel="0" collapsed="false">
      <c r="D936" s="110"/>
    </row>
    <row r="937" customFormat="false" ht="12.75" hidden="false" customHeight="false" outlineLevel="0" collapsed="false">
      <c r="D937" s="110"/>
    </row>
    <row r="938" customFormat="false" ht="12.75" hidden="false" customHeight="false" outlineLevel="0" collapsed="false">
      <c r="D938" s="110"/>
    </row>
    <row r="939" customFormat="false" ht="12.75" hidden="false" customHeight="false" outlineLevel="0" collapsed="false">
      <c r="D939" s="110"/>
    </row>
    <row r="940" customFormat="false" ht="12.75" hidden="false" customHeight="false" outlineLevel="0" collapsed="false">
      <c r="D940" s="110"/>
    </row>
    <row r="941" customFormat="false" ht="12.75" hidden="false" customHeight="false" outlineLevel="0" collapsed="false">
      <c r="D941" s="110"/>
    </row>
    <row r="942" customFormat="false" ht="12.75" hidden="false" customHeight="false" outlineLevel="0" collapsed="false">
      <c r="D942" s="110"/>
    </row>
    <row r="943" customFormat="false" ht="12.75" hidden="false" customHeight="false" outlineLevel="0" collapsed="false">
      <c r="D943" s="110"/>
    </row>
    <row r="944" customFormat="false" ht="12.75" hidden="false" customHeight="false" outlineLevel="0" collapsed="false">
      <c r="D944" s="110"/>
    </row>
    <row r="945" customFormat="false" ht="12.75" hidden="false" customHeight="false" outlineLevel="0" collapsed="false">
      <c r="D945" s="110"/>
    </row>
    <row r="946" customFormat="false" ht="12.75" hidden="false" customHeight="false" outlineLevel="0" collapsed="false">
      <c r="D946" s="110"/>
    </row>
    <row r="947" customFormat="false" ht="12.75" hidden="false" customHeight="false" outlineLevel="0" collapsed="false">
      <c r="D947" s="110"/>
    </row>
    <row r="948" customFormat="false" ht="12.75" hidden="false" customHeight="false" outlineLevel="0" collapsed="false">
      <c r="D948" s="110"/>
    </row>
    <row r="949" customFormat="false" ht="12.75" hidden="false" customHeight="false" outlineLevel="0" collapsed="false">
      <c r="D949" s="110"/>
    </row>
    <row r="950" customFormat="false" ht="12.75" hidden="false" customHeight="false" outlineLevel="0" collapsed="false">
      <c r="D950" s="110"/>
    </row>
    <row r="951" customFormat="false" ht="12.75" hidden="false" customHeight="false" outlineLevel="0" collapsed="false">
      <c r="D951" s="110"/>
    </row>
    <row r="952" customFormat="false" ht="12.75" hidden="false" customHeight="false" outlineLevel="0" collapsed="false">
      <c r="D952" s="110"/>
    </row>
    <row r="953" customFormat="false" ht="12.75" hidden="false" customHeight="false" outlineLevel="0" collapsed="false">
      <c r="D953" s="110"/>
    </row>
    <row r="954" customFormat="false" ht="12.75" hidden="false" customHeight="false" outlineLevel="0" collapsed="false">
      <c r="D954" s="110"/>
    </row>
    <row r="955" customFormat="false" ht="12.75" hidden="false" customHeight="false" outlineLevel="0" collapsed="false">
      <c r="D955" s="110"/>
    </row>
    <row r="956" customFormat="false" ht="12.75" hidden="false" customHeight="false" outlineLevel="0" collapsed="false">
      <c r="D956" s="110"/>
    </row>
    <row r="957" customFormat="false" ht="12.75" hidden="false" customHeight="false" outlineLevel="0" collapsed="false">
      <c r="D957" s="110"/>
    </row>
    <row r="958" customFormat="false" ht="12.75" hidden="false" customHeight="false" outlineLevel="0" collapsed="false">
      <c r="D958" s="110"/>
    </row>
    <row r="959" customFormat="false" ht="12.75" hidden="false" customHeight="false" outlineLevel="0" collapsed="false">
      <c r="D959" s="110"/>
    </row>
    <row r="960" customFormat="false" ht="12.75" hidden="false" customHeight="false" outlineLevel="0" collapsed="false">
      <c r="D960" s="110"/>
    </row>
    <row r="961" customFormat="false" ht="12.75" hidden="false" customHeight="false" outlineLevel="0" collapsed="false">
      <c r="D961" s="110"/>
    </row>
    <row r="962" customFormat="false" ht="12.75" hidden="false" customHeight="false" outlineLevel="0" collapsed="false">
      <c r="D962" s="110"/>
    </row>
    <row r="963" customFormat="false" ht="12.75" hidden="false" customHeight="false" outlineLevel="0" collapsed="false">
      <c r="D963" s="110"/>
    </row>
    <row r="964" customFormat="false" ht="12.75" hidden="false" customHeight="false" outlineLevel="0" collapsed="false">
      <c r="D964" s="110"/>
    </row>
    <row r="965" customFormat="false" ht="12.75" hidden="false" customHeight="false" outlineLevel="0" collapsed="false">
      <c r="D965" s="110"/>
    </row>
    <row r="966" customFormat="false" ht="12.75" hidden="false" customHeight="false" outlineLevel="0" collapsed="false">
      <c r="D966" s="110"/>
    </row>
    <row r="967" customFormat="false" ht="12.75" hidden="false" customHeight="false" outlineLevel="0" collapsed="false">
      <c r="D967" s="110"/>
    </row>
    <row r="968" customFormat="false" ht="12.75" hidden="false" customHeight="false" outlineLevel="0" collapsed="false">
      <c r="D968" s="110"/>
    </row>
    <row r="969" customFormat="false" ht="12.75" hidden="false" customHeight="false" outlineLevel="0" collapsed="false">
      <c r="D969" s="110"/>
    </row>
    <row r="970" customFormat="false" ht="12.75" hidden="false" customHeight="false" outlineLevel="0" collapsed="false">
      <c r="D970" s="110"/>
    </row>
    <row r="971" customFormat="false" ht="12.75" hidden="false" customHeight="false" outlineLevel="0" collapsed="false">
      <c r="D971" s="110"/>
    </row>
    <row r="972" customFormat="false" ht="12.75" hidden="false" customHeight="false" outlineLevel="0" collapsed="false">
      <c r="D972" s="110"/>
    </row>
    <row r="973" customFormat="false" ht="12.75" hidden="false" customHeight="false" outlineLevel="0" collapsed="false">
      <c r="D973" s="110"/>
    </row>
    <row r="974" customFormat="false" ht="12.75" hidden="false" customHeight="false" outlineLevel="0" collapsed="false">
      <c r="D974" s="110"/>
    </row>
    <row r="975" customFormat="false" ht="12.75" hidden="false" customHeight="false" outlineLevel="0" collapsed="false">
      <c r="D975" s="110"/>
    </row>
    <row r="976" customFormat="false" ht="12.75" hidden="false" customHeight="false" outlineLevel="0" collapsed="false">
      <c r="D976" s="110"/>
    </row>
    <row r="977" customFormat="false" ht="12.75" hidden="false" customHeight="false" outlineLevel="0" collapsed="false">
      <c r="D977" s="110"/>
    </row>
    <row r="978" customFormat="false" ht="12.75" hidden="false" customHeight="false" outlineLevel="0" collapsed="false">
      <c r="D978" s="110"/>
    </row>
    <row r="979" customFormat="false" ht="12.75" hidden="false" customHeight="false" outlineLevel="0" collapsed="false">
      <c r="D979" s="110"/>
    </row>
    <row r="980" customFormat="false" ht="12.75" hidden="false" customHeight="false" outlineLevel="0" collapsed="false">
      <c r="D980" s="110"/>
    </row>
    <row r="981" customFormat="false" ht="12.75" hidden="false" customHeight="false" outlineLevel="0" collapsed="false">
      <c r="D981" s="110"/>
    </row>
    <row r="982" customFormat="false" ht="12.75" hidden="false" customHeight="false" outlineLevel="0" collapsed="false">
      <c r="D982" s="110"/>
    </row>
    <row r="983" customFormat="false" ht="12.75" hidden="false" customHeight="false" outlineLevel="0" collapsed="false">
      <c r="D983" s="110"/>
    </row>
    <row r="984" customFormat="false" ht="12.75" hidden="false" customHeight="false" outlineLevel="0" collapsed="false">
      <c r="D984" s="110"/>
    </row>
    <row r="985" customFormat="false" ht="12.75" hidden="false" customHeight="false" outlineLevel="0" collapsed="false">
      <c r="D985" s="110"/>
    </row>
    <row r="986" customFormat="false" ht="12.75" hidden="false" customHeight="false" outlineLevel="0" collapsed="false">
      <c r="D986" s="110"/>
    </row>
    <row r="987" customFormat="false" ht="12.75" hidden="false" customHeight="false" outlineLevel="0" collapsed="false">
      <c r="D987" s="110"/>
    </row>
    <row r="988" customFormat="false" ht="12.75" hidden="false" customHeight="false" outlineLevel="0" collapsed="false">
      <c r="D988" s="110"/>
    </row>
    <row r="989" customFormat="false" ht="12.75" hidden="false" customHeight="false" outlineLevel="0" collapsed="false">
      <c r="D989" s="110"/>
    </row>
    <row r="990" customFormat="false" ht="12.75" hidden="false" customHeight="false" outlineLevel="0" collapsed="false">
      <c r="D990" s="110"/>
    </row>
    <row r="991" customFormat="false" ht="12.75" hidden="false" customHeight="false" outlineLevel="0" collapsed="false">
      <c r="D991" s="110"/>
    </row>
    <row r="992" customFormat="false" ht="12.75" hidden="false" customHeight="false" outlineLevel="0" collapsed="false">
      <c r="D992" s="110"/>
    </row>
    <row r="993" customFormat="false" ht="12.75" hidden="false" customHeight="false" outlineLevel="0" collapsed="false">
      <c r="D993" s="110"/>
    </row>
    <row r="994" customFormat="false" ht="12.75" hidden="false" customHeight="false" outlineLevel="0" collapsed="false">
      <c r="D994" s="110"/>
    </row>
    <row r="995" customFormat="false" ht="12.75" hidden="false" customHeight="false" outlineLevel="0" collapsed="false">
      <c r="D995" s="110"/>
    </row>
    <row r="996" customFormat="false" ht="12.75" hidden="false" customHeight="false" outlineLevel="0" collapsed="false">
      <c r="D996" s="110"/>
    </row>
    <row r="997" customFormat="false" ht="12.75" hidden="false" customHeight="false" outlineLevel="0" collapsed="false">
      <c r="D997" s="110"/>
    </row>
    <row r="998" customFormat="false" ht="12.75" hidden="false" customHeight="false" outlineLevel="0" collapsed="false">
      <c r="D998" s="110"/>
    </row>
    <row r="999" customFormat="false" ht="12.75" hidden="false" customHeight="false" outlineLevel="0" collapsed="false">
      <c r="D999" s="110"/>
    </row>
    <row r="1000" customFormat="false" ht="12.75" hidden="false" customHeight="false" outlineLevel="0" collapsed="false">
      <c r="D1000" s="110"/>
    </row>
    <row r="1001" customFormat="false" ht="12.75" hidden="false" customHeight="false" outlineLevel="0" collapsed="false">
      <c r="D1001" s="110"/>
    </row>
    <row r="1002" customFormat="false" ht="12.75" hidden="false" customHeight="false" outlineLevel="0" collapsed="false">
      <c r="D1002" s="110"/>
    </row>
    <row r="1003" customFormat="false" ht="12.75" hidden="false" customHeight="false" outlineLevel="0" collapsed="false">
      <c r="D1003" s="110"/>
    </row>
    <row r="1004" customFormat="false" ht="12.75" hidden="false" customHeight="false" outlineLevel="0" collapsed="false">
      <c r="D1004" s="110"/>
    </row>
    <row r="1005" customFormat="false" ht="12.75" hidden="false" customHeight="false" outlineLevel="0" collapsed="false">
      <c r="D1005" s="110"/>
    </row>
    <row r="1006" customFormat="false" ht="12.75" hidden="false" customHeight="false" outlineLevel="0" collapsed="false">
      <c r="D1006" s="110"/>
    </row>
    <row r="1007" customFormat="false" ht="12.75" hidden="false" customHeight="false" outlineLevel="0" collapsed="false">
      <c r="D1007" s="110"/>
    </row>
    <row r="1008" customFormat="false" ht="12.75" hidden="false" customHeight="false" outlineLevel="0" collapsed="false">
      <c r="D1008" s="110"/>
    </row>
    <row r="1009" customFormat="false" ht="12.75" hidden="false" customHeight="false" outlineLevel="0" collapsed="false">
      <c r="D1009" s="110"/>
    </row>
    <row r="1010" customFormat="false" ht="12.75" hidden="false" customHeight="false" outlineLevel="0" collapsed="false">
      <c r="D1010" s="110"/>
    </row>
    <row r="1011" customFormat="false" ht="12.75" hidden="false" customHeight="false" outlineLevel="0" collapsed="false">
      <c r="D1011" s="110"/>
    </row>
    <row r="1012" customFormat="false" ht="12.75" hidden="false" customHeight="false" outlineLevel="0" collapsed="false">
      <c r="D1012" s="110"/>
    </row>
    <row r="1013" customFormat="false" ht="12.75" hidden="false" customHeight="false" outlineLevel="0" collapsed="false">
      <c r="D1013" s="110"/>
    </row>
    <row r="1014" customFormat="false" ht="12.75" hidden="false" customHeight="false" outlineLevel="0" collapsed="false">
      <c r="D1014" s="110"/>
    </row>
    <row r="1015" customFormat="false" ht="12.75" hidden="false" customHeight="false" outlineLevel="0" collapsed="false">
      <c r="D1015" s="110"/>
    </row>
    <row r="1016" customFormat="false" ht="12.75" hidden="false" customHeight="false" outlineLevel="0" collapsed="false">
      <c r="D1016" s="110"/>
    </row>
    <row r="1017" customFormat="false" ht="12.75" hidden="false" customHeight="false" outlineLevel="0" collapsed="false">
      <c r="D1017" s="110"/>
    </row>
    <row r="1018" customFormat="false" ht="12.75" hidden="false" customHeight="false" outlineLevel="0" collapsed="false">
      <c r="D1018" s="110"/>
    </row>
    <row r="1019" customFormat="false" ht="12.75" hidden="false" customHeight="false" outlineLevel="0" collapsed="false">
      <c r="D1019" s="110"/>
    </row>
    <row r="1020" customFormat="false" ht="12.75" hidden="false" customHeight="false" outlineLevel="0" collapsed="false">
      <c r="D1020" s="110"/>
    </row>
    <row r="1021" customFormat="false" ht="12.75" hidden="false" customHeight="false" outlineLevel="0" collapsed="false">
      <c r="D1021" s="110"/>
    </row>
    <row r="1022" customFormat="false" ht="12.75" hidden="false" customHeight="false" outlineLevel="0" collapsed="false">
      <c r="D1022" s="110"/>
    </row>
    <row r="1023" customFormat="false" ht="12.75" hidden="false" customHeight="false" outlineLevel="0" collapsed="false">
      <c r="D1023" s="110"/>
    </row>
    <row r="1024" customFormat="false" ht="12.75" hidden="false" customHeight="false" outlineLevel="0" collapsed="false">
      <c r="D1024" s="110"/>
    </row>
    <row r="1025" customFormat="false" ht="12.75" hidden="false" customHeight="false" outlineLevel="0" collapsed="false">
      <c r="D1025" s="110"/>
    </row>
    <row r="1026" customFormat="false" ht="12.75" hidden="false" customHeight="false" outlineLevel="0" collapsed="false">
      <c r="D1026" s="110"/>
    </row>
    <row r="1027" customFormat="false" ht="12.75" hidden="false" customHeight="false" outlineLevel="0" collapsed="false">
      <c r="D1027" s="110"/>
    </row>
    <row r="1028" customFormat="false" ht="12.75" hidden="false" customHeight="false" outlineLevel="0" collapsed="false">
      <c r="D1028" s="110"/>
    </row>
    <row r="1029" customFormat="false" ht="12.75" hidden="false" customHeight="false" outlineLevel="0" collapsed="false">
      <c r="D1029" s="110"/>
    </row>
    <row r="1030" customFormat="false" ht="12.75" hidden="false" customHeight="false" outlineLevel="0" collapsed="false">
      <c r="D1030" s="110"/>
    </row>
    <row r="1031" customFormat="false" ht="12.75" hidden="false" customHeight="false" outlineLevel="0" collapsed="false">
      <c r="D1031" s="110"/>
    </row>
    <row r="1032" customFormat="false" ht="12.75" hidden="false" customHeight="false" outlineLevel="0" collapsed="false">
      <c r="D1032" s="110"/>
    </row>
    <row r="1033" customFormat="false" ht="12.75" hidden="false" customHeight="false" outlineLevel="0" collapsed="false">
      <c r="D1033" s="110"/>
    </row>
    <row r="1034" customFormat="false" ht="12.75" hidden="false" customHeight="false" outlineLevel="0" collapsed="false">
      <c r="D1034" s="110"/>
    </row>
    <row r="1035" customFormat="false" ht="12.75" hidden="false" customHeight="false" outlineLevel="0" collapsed="false">
      <c r="D1035" s="110"/>
    </row>
    <row r="1036" customFormat="false" ht="12.75" hidden="false" customHeight="false" outlineLevel="0" collapsed="false">
      <c r="D1036" s="110"/>
    </row>
    <row r="1037" customFormat="false" ht="12.75" hidden="false" customHeight="false" outlineLevel="0" collapsed="false">
      <c r="D1037" s="110"/>
    </row>
    <row r="1038" customFormat="false" ht="12.75" hidden="false" customHeight="false" outlineLevel="0" collapsed="false">
      <c r="D1038" s="110"/>
    </row>
    <row r="1039" customFormat="false" ht="12.75" hidden="false" customHeight="false" outlineLevel="0" collapsed="false">
      <c r="D1039" s="110"/>
    </row>
    <row r="1040" customFormat="false" ht="12.75" hidden="false" customHeight="false" outlineLevel="0" collapsed="false">
      <c r="D1040" s="110"/>
    </row>
    <row r="1041" customFormat="false" ht="12.75" hidden="false" customHeight="false" outlineLevel="0" collapsed="false">
      <c r="D1041" s="110"/>
    </row>
    <row r="1042" customFormat="false" ht="12.75" hidden="false" customHeight="false" outlineLevel="0" collapsed="false">
      <c r="D1042" s="110"/>
    </row>
    <row r="1043" customFormat="false" ht="12.75" hidden="false" customHeight="false" outlineLevel="0" collapsed="false">
      <c r="D1043" s="110"/>
    </row>
    <row r="1044" customFormat="false" ht="12.75" hidden="false" customHeight="false" outlineLevel="0" collapsed="false">
      <c r="D1044" s="110"/>
    </row>
    <row r="1045" customFormat="false" ht="12.75" hidden="false" customHeight="false" outlineLevel="0" collapsed="false">
      <c r="D1045" s="110"/>
    </row>
    <row r="1046" customFormat="false" ht="12.75" hidden="false" customHeight="false" outlineLevel="0" collapsed="false">
      <c r="D1046" s="110"/>
    </row>
    <row r="1047" customFormat="false" ht="12.75" hidden="false" customHeight="false" outlineLevel="0" collapsed="false">
      <c r="D1047" s="110"/>
    </row>
    <row r="1048" customFormat="false" ht="12.75" hidden="false" customHeight="false" outlineLevel="0" collapsed="false">
      <c r="D1048" s="110"/>
    </row>
    <row r="1049" customFormat="false" ht="12.75" hidden="false" customHeight="false" outlineLevel="0" collapsed="false">
      <c r="D1049" s="110"/>
    </row>
    <row r="1050" customFormat="false" ht="12.75" hidden="false" customHeight="false" outlineLevel="0" collapsed="false">
      <c r="D1050" s="110"/>
    </row>
    <row r="1051" customFormat="false" ht="12.75" hidden="false" customHeight="false" outlineLevel="0" collapsed="false">
      <c r="D1051" s="110"/>
    </row>
    <row r="1052" customFormat="false" ht="12.75" hidden="false" customHeight="false" outlineLevel="0" collapsed="false">
      <c r="D1052" s="110"/>
    </row>
    <row r="1053" customFormat="false" ht="12.75" hidden="false" customHeight="false" outlineLevel="0" collapsed="false">
      <c r="D1053" s="110"/>
    </row>
    <row r="1054" customFormat="false" ht="12.75" hidden="false" customHeight="false" outlineLevel="0" collapsed="false">
      <c r="D1054" s="110"/>
    </row>
    <row r="1055" customFormat="false" ht="12.75" hidden="false" customHeight="false" outlineLevel="0" collapsed="false">
      <c r="D1055" s="110"/>
    </row>
    <row r="1056" customFormat="false" ht="12.75" hidden="false" customHeight="false" outlineLevel="0" collapsed="false">
      <c r="D1056" s="110"/>
    </row>
    <row r="1057" customFormat="false" ht="12.75" hidden="false" customHeight="false" outlineLevel="0" collapsed="false">
      <c r="D1057" s="110"/>
    </row>
    <row r="1058" customFormat="false" ht="12.75" hidden="false" customHeight="false" outlineLevel="0" collapsed="false">
      <c r="D1058" s="110"/>
    </row>
    <row r="1059" customFormat="false" ht="12.75" hidden="false" customHeight="false" outlineLevel="0" collapsed="false">
      <c r="D1059" s="110"/>
    </row>
    <row r="1060" customFormat="false" ht="12.75" hidden="false" customHeight="false" outlineLevel="0" collapsed="false">
      <c r="D1060" s="110"/>
    </row>
    <row r="1061" customFormat="false" ht="12.75" hidden="false" customHeight="false" outlineLevel="0" collapsed="false">
      <c r="D1061" s="110"/>
    </row>
    <row r="1062" customFormat="false" ht="12.75" hidden="false" customHeight="false" outlineLevel="0" collapsed="false">
      <c r="D1062" s="110"/>
    </row>
    <row r="1063" customFormat="false" ht="12.75" hidden="false" customHeight="false" outlineLevel="0" collapsed="false">
      <c r="D1063" s="110"/>
    </row>
    <row r="1064" customFormat="false" ht="12.75" hidden="false" customHeight="false" outlineLevel="0" collapsed="false">
      <c r="D1064" s="110"/>
    </row>
    <row r="1065" customFormat="false" ht="12.75" hidden="false" customHeight="false" outlineLevel="0" collapsed="false">
      <c r="D1065" s="110"/>
    </row>
    <row r="1066" customFormat="false" ht="12.75" hidden="false" customHeight="false" outlineLevel="0" collapsed="false">
      <c r="D1066" s="110"/>
    </row>
    <row r="1067" customFormat="false" ht="12.75" hidden="false" customHeight="false" outlineLevel="0" collapsed="false">
      <c r="D1067" s="110"/>
    </row>
    <row r="1068" customFormat="false" ht="12.75" hidden="false" customHeight="false" outlineLevel="0" collapsed="false">
      <c r="D1068" s="110"/>
    </row>
    <row r="1069" customFormat="false" ht="12.75" hidden="false" customHeight="false" outlineLevel="0" collapsed="false">
      <c r="D1069" s="110"/>
    </row>
    <row r="1070" customFormat="false" ht="12.75" hidden="false" customHeight="false" outlineLevel="0" collapsed="false">
      <c r="D1070" s="110"/>
    </row>
    <row r="1071" customFormat="false" ht="12.75" hidden="false" customHeight="false" outlineLevel="0" collapsed="false">
      <c r="D1071" s="110"/>
    </row>
    <row r="1072" customFormat="false" ht="12.75" hidden="false" customHeight="false" outlineLevel="0" collapsed="false">
      <c r="D1072" s="110"/>
    </row>
    <row r="1073" customFormat="false" ht="12.75" hidden="false" customHeight="false" outlineLevel="0" collapsed="false">
      <c r="D1073" s="110"/>
    </row>
    <row r="1074" customFormat="false" ht="12.75" hidden="false" customHeight="false" outlineLevel="0" collapsed="false">
      <c r="D1074" s="110"/>
    </row>
    <row r="1075" customFormat="false" ht="12.75" hidden="false" customHeight="false" outlineLevel="0" collapsed="false">
      <c r="D1075" s="110"/>
    </row>
    <row r="1076" customFormat="false" ht="12.75" hidden="false" customHeight="false" outlineLevel="0" collapsed="false">
      <c r="D1076" s="110"/>
    </row>
    <row r="1077" customFormat="false" ht="12.75" hidden="false" customHeight="false" outlineLevel="0" collapsed="false">
      <c r="D1077" s="110"/>
    </row>
    <row r="1078" customFormat="false" ht="12.75" hidden="false" customHeight="false" outlineLevel="0" collapsed="false">
      <c r="D1078" s="110"/>
    </row>
    <row r="1079" customFormat="false" ht="12.75" hidden="false" customHeight="false" outlineLevel="0" collapsed="false">
      <c r="D1079" s="110"/>
    </row>
    <row r="1080" customFormat="false" ht="12.75" hidden="false" customHeight="false" outlineLevel="0" collapsed="false">
      <c r="D1080" s="110"/>
    </row>
    <row r="1081" customFormat="false" ht="12.75" hidden="false" customHeight="false" outlineLevel="0" collapsed="false">
      <c r="D1081" s="110"/>
    </row>
    <row r="1082" customFormat="false" ht="12.75" hidden="false" customHeight="false" outlineLevel="0" collapsed="false">
      <c r="D1082" s="110"/>
    </row>
    <row r="1083" customFormat="false" ht="12.75" hidden="false" customHeight="false" outlineLevel="0" collapsed="false">
      <c r="D1083" s="110"/>
    </row>
    <row r="1084" customFormat="false" ht="12.75" hidden="false" customHeight="false" outlineLevel="0" collapsed="false">
      <c r="D1084" s="110"/>
    </row>
    <row r="1085" customFormat="false" ht="12.75" hidden="false" customHeight="false" outlineLevel="0" collapsed="false">
      <c r="D1085" s="110"/>
    </row>
    <row r="1086" customFormat="false" ht="12.75" hidden="false" customHeight="false" outlineLevel="0" collapsed="false">
      <c r="D1086" s="110"/>
    </row>
    <row r="1087" customFormat="false" ht="12.75" hidden="false" customHeight="false" outlineLevel="0" collapsed="false">
      <c r="D1087" s="110"/>
    </row>
    <row r="1088" customFormat="false" ht="12.75" hidden="false" customHeight="false" outlineLevel="0" collapsed="false">
      <c r="D1088" s="110"/>
    </row>
    <row r="1089" customFormat="false" ht="12.75" hidden="false" customHeight="false" outlineLevel="0" collapsed="false">
      <c r="D1089" s="110"/>
    </row>
    <row r="1090" customFormat="false" ht="12.75" hidden="false" customHeight="false" outlineLevel="0" collapsed="false">
      <c r="D1090" s="110"/>
    </row>
    <row r="1091" customFormat="false" ht="12.75" hidden="false" customHeight="false" outlineLevel="0" collapsed="false">
      <c r="D1091" s="110"/>
    </row>
    <row r="1092" customFormat="false" ht="12.75" hidden="false" customHeight="false" outlineLevel="0" collapsed="false">
      <c r="D1092" s="110"/>
    </row>
    <row r="1093" customFormat="false" ht="12.75" hidden="false" customHeight="false" outlineLevel="0" collapsed="false">
      <c r="D1093" s="110"/>
    </row>
    <row r="1094" customFormat="false" ht="12.75" hidden="false" customHeight="false" outlineLevel="0" collapsed="false">
      <c r="D1094" s="110"/>
    </row>
    <row r="1095" customFormat="false" ht="12.75" hidden="false" customHeight="false" outlineLevel="0" collapsed="false">
      <c r="D1095" s="110"/>
    </row>
    <row r="1096" customFormat="false" ht="12.75" hidden="false" customHeight="false" outlineLevel="0" collapsed="false">
      <c r="D1096" s="110"/>
    </row>
    <row r="1097" customFormat="false" ht="12.75" hidden="false" customHeight="false" outlineLevel="0" collapsed="false">
      <c r="D1097" s="110"/>
    </row>
    <row r="1098" customFormat="false" ht="12.75" hidden="false" customHeight="false" outlineLevel="0" collapsed="false">
      <c r="D1098" s="110"/>
    </row>
    <row r="1099" customFormat="false" ht="12.75" hidden="false" customHeight="false" outlineLevel="0" collapsed="false">
      <c r="D1099" s="110"/>
    </row>
    <row r="1100" customFormat="false" ht="12.75" hidden="false" customHeight="false" outlineLevel="0" collapsed="false">
      <c r="D1100" s="110"/>
    </row>
    <row r="1101" customFormat="false" ht="12.75" hidden="false" customHeight="false" outlineLevel="0" collapsed="false">
      <c r="D1101" s="110"/>
    </row>
    <row r="1102" customFormat="false" ht="12.75" hidden="false" customHeight="false" outlineLevel="0" collapsed="false">
      <c r="D1102" s="110"/>
    </row>
    <row r="1103" customFormat="false" ht="12.75" hidden="false" customHeight="false" outlineLevel="0" collapsed="false">
      <c r="D1103" s="110"/>
    </row>
    <row r="1104" customFormat="false" ht="12.75" hidden="false" customHeight="false" outlineLevel="0" collapsed="false">
      <c r="D1104" s="110"/>
    </row>
    <row r="1105" customFormat="false" ht="12.75" hidden="false" customHeight="false" outlineLevel="0" collapsed="false">
      <c r="D1105" s="110"/>
    </row>
    <row r="1106" customFormat="false" ht="12.75" hidden="false" customHeight="false" outlineLevel="0" collapsed="false">
      <c r="D1106" s="110"/>
    </row>
  </sheetData>
  <mergeCells count="69">
    <mergeCell ref="A1:G1"/>
    <mergeCell ref="C2:G2"/>
    <mergeCell ref="C3:G3"/>
    <mergeCell ref="C4:G4"/>
    <mergeCell ref="C10:G10"/>
    <mergeCell ref="C12:G12"/>
    <mergeCell ref="C15:G15"/>
    <mergeCell ref="C17:G17"/>
    <mergeCell ref="C18:G18"/>
    <mergeCell ref="C19:G19"/>
    <mergeCell ref="C20:G20"/>
    <mergeCell ref="C22:G22"/>
    <mergeCell ref="C23:G23"/>
    <mergeCell ref="C24:G24"/>
    <mergeCell ref="C25:G25"/>
    <mergeCell ref="C27:G27"/>
    <mergeCell ref="C29:G29"/>
    <mergeCell ref="C31:G31"/>
    <mergeCell ref="C33:G33"/>
    <mergeCell ref="C34:G34"/>
    <mergeCell ref="C35:G35"/>
    <mergeCell ref="C36:G36"/>
    <mergeCell ref="C37:G37"/>
    <mergeCell ref="C38:G38"/>
    <mergeCell ref="C39:G39"/>
    <mergeCell ref="C40:G40"/>
    <mergeCell ref="C41:G41"/>
    <mergeCell ref="C42:G42"/>
    <mergeCell ref="C43:G43"/>
    <mergeCell ref="C45:G45"/>
    <mergeCell ref="C47:G47"/>
    <mergeCell ref="C49:G49"/>
    <mergeCell ref="C50:G50"/>
    <mergeCell ref="C51:G51"/>
    <mergeCell ref="C52:G52"/>
    <mergeCell ref="C53:G53"/>
    <mergeCell ref="C54:G54"/>
    <mergeCell ref="C55:G55"/>
    <mergeCell ref="C56:G56"/>
    <mergeCell ref="C57:G57"/>
    <mergeCell ref="C59:G59"/>
    <mergeCell ref="C62:G62"/>
    <mergeCell ref="C64:G64"/>
    <mergeCell ref="C66:G66"/>
    <mergeCell ref="C68:G68"/>
    <mergeCell ref="C69:G69"/>
    <mergeCell ref="C70:G70"/>
    <mergeCell ref="C71:G71"/>
    <mergeCell ref="C72:G72"/>
    <mergeCell ref="C73:G73"/>
    <mergeCell ref="C74:G74"/>
    <mergeCell ref="C75:G75"/>
    <mergeCell ref="C76:G76"/>
    <mergeCell ref="C77:G77"/>
    <mergeCell ref="C78:G78"/>
    <mergeCell ref="C80:G80"/>
    <mergeCell ref="C82:G82"/>
    <mergeCell ref="C84:G84"/>
    <mergeCell ref="C85:G85"/>
    <mergeCell ref="C86:G86"/>
    <mergeCell ref="C87:G87"/>
    <mergeCell ref="C88:G88"/>
    <mergeCell ref="C89:G89"/>
    <mergeCell ref="C90:G90"/>
    <mergeCell ref="C91:G91"/>
    <mergeCell ref="C92:G92"/>
    <mergeCell ref="C94:G94"/>
    <mergeCell ref="A99:C99"/>
    <mergeCell ref="A100:G104"/>
  </mergeCells>
  <printOptions headings="false" gridLines="false" gridLinesSet="true" horizontalCentered="false" verticalCentered="false"/>
  <pageMargins left="0.590277777777778" right="0.196527777777778" top="0.7875" bottom="0.7875" header="0.511805555555555" footer="0.3"/>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&amp;LZpracováno programem BUILDpower S,  © RTS, a.s.&amp;RStránka &amp;P z &amp;N</oddFooter>
  </headerFooter>
  <legacyDrawing r:id="rId2"/>
</worksheet>
</file>

<file path=docProps/app.xml><?xml version="1.0" encoding="utf-8"?>
<Properties xmlns="http://schemas.openxmlformats.org/officeDocument/2006/extended-properties" xmlns:vt="http://schemas.openxmlformats.org/officeDocument/2006/docPropsVTypes">
  <Template/>
  <TotalTime>11</TotalTime>
  <Application>LibreOffice/6.3.1.2$Windows_x86 LibreOffice_project/b79626edf0065ac373bd1df5c28bd630b4424273</Application>
  <Company>RTS, a.s.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2009-04-08T07:15:50Z</dcterms:created>
  <dc:creator>Marek Klimeš</dc:creator>
  <dc:description/>
  <dc:language>cs-CZ</dc:language>
  <cp:lastModifiedBy/>
  <cp:lastPrinted>2019-03-19T12:27:02Z</cp:lastPrinted>
  <dcterms:modified xsi:type="dcterms:W3CDTF">2021-03-08T17:59:35Z</dcterms:modified>
  <cp:revision>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RTS, a.s.</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